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105"/>
  </bookViews>
  <sheets>
    <sheet name="1T 2020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6"/>
  <c r="E7"/>
  <c r="C8"/>
  <c r="D8"/>
  <c r="E8"/>
  <c r="E44" l="1"/>
  <c r="F36" l="1"/>
  <c r="E36"/>
  <c r="D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36" l="1"/>
</calcChain>
</file>

<file path=xl/sharedStrings.xml><?xml version="1.0" encoding="utf-8"?>
<sst xmlns="http://schemas.openxmlformats.org/spreadsheetml/2006/main" count="82" uniqueCount="61">
  <si>
    <t>ESTADO DE MOVIMIENTOS Y SITUACIÓN DE LAS CUENTAS DE TESORERÍA DE LA ADMINISTRACIÓN DE LA DGA A 31/03/2020</t>
  </si>
  <si>
    <t>BANCOS</t>
  </si>
  <si>
    <t>CAJA</t>
  </si>
  <si>
    <t>TOTAL</t>
  </si>
  <si>
    <t>EXISTENCIAS  31/12/2019</t>
  </si>
  <si>
    <t>(A)</t>
  </si>
  <si>
    <t>COBROS</t>
  </si>
  <si>
    <t>(B)</t>
  </si>
  <si>
    <t xml:space="preserve">PAGOS                                        </t>
  </si>
  <si>
    <t>(C)</t>
  </si>
  <si>
    <t>EXISTENCIAS  31/03/2020</t>
  </si>
  <si>
    <t>(D)</t>
  </si>
  <si>
    <t xml:space="preserve"> (D=A+B-C)</t>
  </si>
  <si>
    <t>CUENTAS DE CRÉDITO CORTO PLAZO 1º TRIMESTRE 2020</t>
  </si>
  <si>
    <t>ENTIDAD</t>
  </si>
  <si>
    <t>BANCO PROPIO</t>
  </si>
  <si>
    <t>VENCIMIENTO</t>
  </si>
  <si>
    <t xml:space="preserve">TOTAL PÓLIZAS </t>
  </si>
  <si>
    <t>CANCELADAS</t>
  </si>
  <si>
    <t>DISPUESTO A 31/03/2020</t>
  </si>
  <si>
    <t>DISPONIBLE A 31/03/2020</t>
  </si>
  <si>
    <t>CAJA DE INGENIEROS</t>
  </si>
  <si>
    <t>B0017</t>
  </si>
  <si>
    <t>BANCO SANTANDER</t>
  </si>
  <si>
    <t>B0045</t>
  </si>
  <si>
    <t>CAIXABANK</t>
  </si>
  <si>
    <t>B0049</t>
  </si>
  <si>
    <t>BANCO SABADELL</t>
  </si>
  <si>
    <t>B0056</t>
  </si>
  <si>
    <t>BANTIERRA</t>
  </si>
  <si>
    <t>B0024</t>
  </si>
  <si>
    <t>IBERCAJA</t>
  </si>
  <si>
    <t>B0050</t>
  </si>
  <si>
    <t>ARQUIA</t>
  </si>
  <si>
    <t>B0057</t>
  </si>
  <si>
    <t>ABANCA</t>
  </si>
  <si>
    <t>B0065</t>
  </si>
  <si>
    <t>B0068</t>
  </si>
  <si>
    <t>KUTXABANK</t>
  </si>
  <si>
    <t>B0069</t>
  </si>
  <si>
    <t>B0070</t>
  </si>
  <si>
    <t>B0071</t>
  </si>
  <si>
    <t>B0072</t>
  </si>
  <si>
    <t>B0073</t>
  </si>
  <si>
    <t>B0074</t>
  </si>
  <si>
    <t>B0075</t>
  </si>
  <si>
    <t>BBVA</t>
  </si>
  <si>
    <t>B0076</t>
  </si>
  <si>
    <t>CAJA RURAL DE TERUEL</t>
  </si>
  <si>
    <t>B0077</t>
  </si>
  <si>
    <t>VALORES A COBRAR ADMINISTRACIÓN DE LA DGA</t>
  </si>
  <si>
    <t>CAJA DE DEPÓSITOS</t>
  </si>
  <si>
    <t>1º TRIMESTRE 2020 (PROVISIONAL)</t>
  </si>
  <si>
    <t>EXISTENCIAS 31/12/2019(A)</t>
  </si>
  <si>
    <t>COBROS (B)</t>
  </si>
  <si>
    <t>PAGOS (C )</t>
  </si>
  <si>
    <t>EXISTENCIAS 31/03/2020 (D)</t>
  </si>
  <si>
    <r>
      <t xml:space="preserve">VALORES A COBRAR </t>
    </r>
    <r>
      <rPr>
        <sz val="10"/>
        <rFont val="Arial"/>
        <family val="2"/>
      </rPr>
      <t>(D=A+B-C)</t>
    </r>
  </si>
  <si>
    <t>VALORES A PAGAR ADMINISTRACIÓN DE LA DGA</t>
  </si>
  <si>
    <t>EXISTENCIAS 31/12/2019 (A)</t>
  </si>
  <si>
    <t>VALORES A PAGAR (D=A-B+C)</t>
  </si>
</sst>
</file>

<file path=xl/styles.xml><?xml version="1.0" encoding="utf-8"?>
<styleSheet xmlns="http://schemas.openxmlformats.org/spreadsheetml/2006/main">
  <numFmts count="5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#,##0.00\ &quot;€&quot;"/>
    <numFmt numFmtId="167" formatCode="#,##0.00\ &quot;€&quot;;[Red]#,##0.00\ &quot;€&quot;"/>
    <numFmt numFmtId="168" formatCode="&quot;€&quot;#,##0.00_);[Red]\(&quot;€&quot;#,##0.0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2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5" fillId="0" borderId="0" xfId="1" applyFont="1" applyFill="1" applyBorder="1"/>
    <xf numFmtId="164" fontId="5" fillId="0" borderId="0" xfId="1" applyFont="1"/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0" xfId="0" applyNumberFormat="1" applyFont="1" applyFill="1"/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10" fillId="0" borderId="0" xfId="0" applyFont="1"/>
    <xf numFmtId="0" fontId="2" fillId="0" borderId="0" xfId="0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164" fontId="12" fillId="0" borderId="13" xfId="1" applyFont="1" applyBorder="1"/>
    <xf numFmtId="164" fontId="12" fillId="0" borderId="0" xfId="1" applyFont="1" applyBorder="1" applyAlignment="1">
      <alignment horizontal="right"/>
    </xf>
    <xf numFmtId="164" fontId="12" fillId="0" borderId="0" xfId="1" applyFont="1" applyBorder="1"/>
    <xf numFmtId="164" fontId="12" fillId="0" borderId="14" xfId="1" applyFont="1" applyBorder="1"/>
    <xf numFmtId="164" fontId="11" fillId="0" borderId="6" xfId="1" applyFont="1" applyFill="1" applyBorder="1" applyAlignment="1">
      <alignment horizontal="center" vertical="center"/>
    </xf>
    <xf numFmtId="164" fontId="11" fillId="0" borderId="21" xfId="1" applyFont="1" applyFill="1" applyBorder="1" applyAlignment="1">
      <alignment horizontal="center" vertical="center"/>
    </xf>
    <xf numFmtId="164" fontId="11" fillId="0" borderId="22" xfId="1" applyFont="1" applyFill="1" applyBorder="1" applyAlignment="1">
      <alignment vertical="center"/>
    </xf>
    <xf numFmtId="164" fontId="11" fillId="0" borderId="5" xfId="1" applyFont="1" applyFill="1" applyBorder="1" applyAlignment="1">
      <alignment horizontal="center" vertical="center"/>
    </xf>
    <xf numFmtId="4" fontId="13" fillId="0" borderId="6" xfId="1" applyNumberFormat="1" applyFont="1" applyFill="1" applyBorder="1" applyAlignment="1">
      <alignment horizontal="right" vertical="center" wrapText="1"/>
    </xf>
    <xf numFmtId="4" fontId="12" fillId="0" borderId="6" xfId="1" applyNumberFormat="1" applyFont="1" applyFill="1" applyBorder="1" applyAlignment="1">
      <alignment horizontal="right" vertical="center" wrapText="1"/>
    </xf>
    <xf numFmtId="4" fontId="12" fillId="0" borderId="21" xfId="1" applyNumberFormat="1" applyFont="1" applyFill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164" fontId="11" fillId="0" borderId="22" xfId="1" quotePrefix="1" applyFont="1" applyFill="1" applyBorder="1" applyAlignment="1">
      <alignment horizontal="left" vertical="center"/>
    </xf>
    <xf numFmtId="164" fontId="11" fillId="0" borderId="15" xfId="1" applyFont="1" applyFill="1" applyBorder="1" applyAlignment="1">
      <alignment horizontal="left" vertical="top"/>
    </xf>
    <xf numFmtId="164" fontId="11" fillId="0" borderId="16" xfId="1" applyFont="1" applyFill="1" applyBorder="1" applyAlignment="1">
      <alignment horizontal="right"/>
    </xf>
    <xf numFmtId="164" fontId="12" fillId="0" borderId="16" xfId="1" applyFont="1" applyFill="1" applyBorder="1" applyAlignment="1">
      <alignment horizontal="right"/>
    </xf>
    <xf numFmtId="164" fontId="12" fillId="0" borderId="16" xfId="1" applyFont="1" applyFill="1" applyBorder="1"/>
    <xf numFmtId="164" fontId="12" fillId="0" borderId="17" xfId="1" applyFont="1" applyFill="1" applyBorder="1"/>
    <xf numFmtId="0" fontId="3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/>
    </xf>
    <xf numFmtId="4" fontId="4" fillId="0" borderId="21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0" fontId="2" fillId="0" borderId="13" xfId="0" applyFont="1" applyBorder="1"/>
    <xf numFmtId="0" fontId="3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3" fillId="0" borderId="32" xfId="0" applyFont="1" applyBorder="1"/>
    <xf numFmtId="167" fontId="2" fillId="0" borderId="33" xfId="2" applyNumberFormat="1" applyFont="1" applyBorder="1" applyAlignment="1">
      <alignment horizontal="right"/>
    </xf>
    <xf numFmtId="166" fontId="9" fillId="0" borderId="33" xfId="0" applyNumberFormat="1" applyFont="1" applyBorder="1"/>
    <xf numFmtId="165" fontId="2" fillId="0" borderId="33" xfId="2" applyFont="1" applyBorder="1"/>
    <xf numFmtId="168" fontId="2" fillId="0" borderId="28" xfId="2" applyNumberFormat="1" applyFont="1" applyBorder="1" applyAlignment="1">
      <alignment horizontal="center"/>
    </xf>
    <xf numFmtId="0" fontId="3" fillId="0" borderId="21" xfId="0" applyFont="1" applyBorder="1"/>
    <xf numFmtId="0" fontId="2" fillId="0" borderId="0" xfId="0" applyFont="1" applyBorder="1" applyAlignment="1">
      <alignment horizontal="center"/>
    </xf>
    <xf numFmtId="0" fontId="2" fillId="0" borderId="14" xfId="0" applyFont="1" applyBorder="1"/>
    <xf numFmtId="168" fontId="2" fillId="0" borderId="33" xfId="2" applyNumberFormat="1" applyFont="1" applyBorder="1" applyAlignment="1">
      <alignment horizontal="right"/>
    </xf>
    <xf numFmtId="168" fontId="2" fillId="0" borderId="28" xfId="2" applyNumberFormat="1" applyFont="1" applyBorder="1"/>
    <xf numFmtId="0" fontId="8" fillId="2" borderId="2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4" fontId="12" fillId="0" borderId="20" xfId="1" applyFont="1" applyFill="1" applyBorder="1" applyAlignment="1"/>
    <xf numFmtId="164" fontId="12" fillId="0" borderId="4" xfId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11" fillId="2" borderId="1" xfId="2" applyFont="1" applyFill="1" applyBorder="1" applyAlignment="1">
      <alignment horizontal="center" vertical="center" wrapText="1"/>
    </xf>
    <xf numFmtId="165" fontId="11" fillId="2" borderId="2" xfId="2" applyFont="1" applyFill="1" applyBorder="1" applyAlignment="1">
      <alignment horizontal="center" vertical="center" wrapText="1"/>
    </xf>
    <xf numFmtId="165" fontId="11" fillId="2" borderId="3" xfId="2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>
      <selection activeCell="G8" sqref="G8"/>
    </sheetView>
  </sheetViews>
  <sheetFormatPr baseColWidth="10" defaultRowHeight="15"/>
  <cols>
    <col min="1" max="1" width="30.28515625" bestFit="1" customWidth="1"/>
    <col min="2" max="2" width="26.42578125" bestFit="1" customWidth="1"/>
    <col min="3" max="3" width="14.7109375" bestFit="1" customWidth="1"/>
    <col min="4" max="4" width="17.140625" bestFit="1" customWidth="1"/>
    <col min="5" max="5" width="26.42578125" bestFit="1" customWidth="1"/>
    <col min="6" max="6" width="16.28515625" customWidth="1"/>
    <col min="7" max="7" width="17" customWidth="1"/>
    <col min="8" max="8" width="15.28515625" bestFit="1" customWidth="1"/>
    <col min="9" max="9" width="1.5703125" customWidth="1"/>
    <col min="10" max="10" width="15.28515625" bestFit="1" customWidth="1"/>
    <col min="11" max="11" width="1.7109375" customWidth="1"/>
  </cols>
  <sheetData>
    <row r="1" spans="1:11" s="1" customFormat="1" ht="13.5" thickBot="1">
      <c r="B1" s="2"/>
    </row>
    <row r="2" spans="1:11" s="1" customFormat="1" ht="36" customHeight="1" thickBot="1">
      <c r="A2" s="86" t="s">
        <v>0</v>
      </c>
      <c r="B2" s="87"/>
      <c r="C2" s="87"/>
      <c r="D2" s="87"/>
      <c r="E2" s="88"/>
      <c r="F2" s="3"/>
    </row>
    <row r="3" spans="1:11" s="1" customFormat="1" ht="12.75">
      <c r="A3" s="22"/>
      <c r="B3" s="23"/>
      <c r="C3" s="24"/>
      <c r="D3" s="24"/>
      <c r="E3" s="25"/>
      <c r="F3" s="3"/>
    </row>
    <row r="4" spans="1:11" s="1" customFormat="1" ht="24.95" customHeight="1">
      <c r="A4" s="81"/>
      <c r="B4" s="82"/>
      <c r="C4" s="26" t="s">
        <v>1</v>
      </c>
      <c r="D4" s="26" t="s">
        <v>2</v>
      </c>
      <c r="E4" s="27" t="s">
        <v>3</v>
      </c>
      <c r="F4" s="3"/>
    </row>
    <row r="5" spans="1:11" s="1" customFormat="1" ht="24.95" customHeight="1">
      <c r="A5" s="28" t="s">
        <v>4</v>
      </c>
      <c r="B5" s="29" t="s">
        <v>5</v>
      </c>
      <c r="C5" s="30">
        <v>9184341.5199999996</v>
      </c>
      <c r="D5" s="31">
        <v>3282.01</v>
      </c>
      <c r="E5" s="32">
        <f>+C5+D5</f>
        <v>9187623.5299999993</v>
      </c>
      <c r="F5" s="4"/>
      <c r="G5" s="5"/>
      <c r="H5" s="5"/>
      <c r="I5" s="5"/>
      <c r="J5" s="5"/>
      <c r="K5" s="5"/>
    </row>
    <row r="6" spans="1:11" s="1" customFormat="1" ht="24.95" customHeight="1">
      <c r="A6" s="28" t="s">
        <v>6</v>
      </c>
      <c r="B6" s="29" t="s">
        <v>7</v>
      </c>
      <c r="C6" s="33">
        <v>5893094928.7399998</v>
      </c>
      <c r="D6" s="33">
        <v>507471.84</v>
      </c>
      <c r="E6" s="32">
        <f>+C6+D6</f>
        <v>5893602400.5799999</v>
      </c>
      <c r="F6" s="4"/>
      <c r="G6" s="5"/>
      <c r="H6" s="5"/>
      <c r="I6" s="5"/>
      <c r="J6" s="5"/>
      <c r="K6" s="5"/>
    </row>
    <row r="7" spans="1:11" s="1" customFormat="1" ht="24.95" customHeight="1">
      <c r="A7" s="28" t="s">
        <v>8</v>
      </c>
      <c r="B7" s="29" t="s">
        <v>9</v>
      </c>
      <c r="C7" s="33">
        <v>5733071325.6099997</v>
      </c>
      <c r="D7" s="33">
        <v>508727.38</v>
      </c>
      <c r="E7" s="32">
        <f>+C7+D7</f>
        <v>5733580052.9899998</v>
      </c>
      <c r="F7" s="4"/>
      <c r="G7" s="5"/>
      <c r="H7" s="5"/>
      <c r="I7" s="5"/>
      <c r="J7" s="5"/>
      <c r="K7" s="5"/>
    </row>
    <row r="8" spans="1:11" s="1" customFormat="1" ht="24.95" customHeight="1">
      <c r="A8" s="34" t="s">
        <v>10</v>
      </c>
      <c r="B8" s="29" t="s">
        <v>11</v>
      </c>
      <c r="C8" s="30">
        <f>C5+C6-C7</f>
        <v>169207944.65000057</v>
      </c>
      <c r="D8" s="31">
        <f t="shared" ref="D8:E8" si="0">D5+D6-D7</f>
        <v>2026.4700000000303</v>
      </c>
      <c r="E8" s="32">
        <f t="shared" si="0"/>
        <v>169209971.11999989</v>
      </c>
      <c r="F8" s="4"/>
      <c r="G8" s="5"/>
      <c r="H8" s="5"/>
      <c r="I8" s="5"/>
      <c r="J8" s="5"/>
      <c r="K8" s="5"/>
    </row>
    <row r="9" spans="1:11" s="1" customFormat="1" ht="24.95" customHeight="1" thickBot="1">
      <c r="A9" s="35" t="s">
        <v>12</v>
      </c>
      <c r="B9" s="36"/>
      <c r="C9" s="37"/>
      <c r="D9" s="38"/>
      <c r="E9" s="39"/>
      <c r="F9" s="4"/>
      <c r="G9" s="5"/>
      <c r="H9" s="5"/>
      <c r="I9" s="5"/>
      <c r="J9" s="5"/>
      <c r="K9" s="5"/>
    </row>
    <row r="11" spans="1:11" ht="15.75" thickBot="1"/>
    <row r="12" spans="1:11" s="6" customFormat="1" ht="25.15" customHeight="1" thickBot="1">
      <c r="A12" s="83" t="s">
        <v>13</v>
      </c>
      <c r="B12" s="84"/>
      <c r="C12" s="84"/>
      <c r="D12" s="84"/>
      <c r="E12" s="84"/>
      <c r="F12" s="84"/>
      <c r="G12" s="85"/>
    </row>
    <row r="13" spans="1:11" s="6" customFormat="1" ht="24.95" customHeight="1">
      <c r="A13" s="43" t="s">
        <v>14</v>
      </c>
      <c r="B13" s="7" t="s">
        <v>15</v>
      </c>
      <c r="C13" s="7" t="s">
        <v>16</v>
      </c>
      <c r="D13" s="8" t="s">
        <v>17</v>
      </c>
      <c r="E13" s="8" t="s">
        <v>18</v>
      </c>
      <c r="F13" s="8" t="s">
        <v>19</v>
      </c>
      <c r="G13" s="44" t="s">
        <v>20</v>
      </c>
      <c r="H13" s="9"/>
    </row>
    <row r="14" spans="1:11" s="6" customFormat="1" ht="25.15" customHeight="1">
      <c r="A14" s="45" t="s">
        <v>21</v>
      </c>
      <c r="B14" s="10" t="s">
        <v>22</v>
      </c>
      <c r="C14" s="11">
        <v>43909</v>
      </c>
      <c r="D14" s="12">
        <v>10000000</v>
      </c>
      <c r="E14" s="12">
        <v>10000000</v>
      </c>
      <c r="F14" s="12">
        <v>0</v>
      </c>
      <c r="G14" s="46">
        <f t="shared" ref="G14:G35" si="1">D14-E14-F14</f>
        <v>0</v>
      </c>
    </row>
    <row r="15" spans="1:11" s="6" customFormat="1" ht="25.15" customHeight="1">
      <c r="A15" s="45" t="s">
        <v>23</v>
      </c>
      <c r="B15" s="10" t="s">
        <v>24</v>
      </c>
      <c r="C15" s="11">
        <v>43909</v>
      </c>
      <c r="D15" s="12">
        <v>20000000</v>
      </c>
      <c r="E15" s="12">
        <v>20000000</v>
      </c>
      <c r="F15" s="12">
        <v>0</v>
      </c>
      <c r="G15" s="46">
        <f t="shared" si="1"/>
        <v>0</v>
      </c>
    </row>
    <row r="16" spans="1:11" s="6" customFormat="1" ht="25.15" customHeight="1">
      <c r="A16" s="45" t="s">
        <v>25</v>
      </c>
      <c r="B16" s="10" t="s">
        <v>26</v>
      </c>
      <c r="C16" s="11">
        <v>43909</v>
      </c>
      <c r="D16" s="12">
        <v>300000000</v>
      </c>
      <c r="E16" s="12">
        <v>300000000</v>
      </c>
      <c r="F16" s="12">
        <v>0</v>
      </c>
      <c r="G16" s="46">
        <f t="shared" si="1"/>
        <v>0</v>
      </c>
      <c r="K16" s="13"/>
    </row>
    <row r="17" spans="1:11" s="6" customFormat="1" ht="25.15" customHeight="1">
      <c r="A17" s="45" t="s">
        <v>27</v>
      </c>
      <c r="B17" s="10" t="s">
        <v>28</v>
      </c>
      <c r="C17" s="11">
        <v>43909</v>
      </c>
      <c r="D17" s="12">
        <v>70000000</v>
      </c>
      <c r="E17" s="12">
        <v>70000000</v>
      </c>
      <c r="F17" s="14">
        <v>0</v>
      </c>
      <c r="G17" s="46">
        <f t="shared" si="1"/>
        <v>0</v>
      </c>
    </row>
    <row r="18" spans="1:11" s="6" customFormat="1" ht="25.15" customHeight="1">
      <c r="A18" s="45" t="s">
        <v>21</v>
      </c>
      <c r="B18" s="10" t="s">
        <v>22</v>
      </c>
      <c r="C18" s="11">
        <v>44267</v>
      </c>
      <c r="D18" s="12">
        <v>25000000</v>
      </c>
      <c r="E18" s="12"/>
      <c r="F18" s="14">
        <v>9900120.6500000004</v>
      </c>
      <c r="G18" s="46">
        <f t="shared" si="1"/>
        <v>15099879.35</v>
      </c>
      <c r="K18" s="13"/>
    </row>
    <row r="19" spans="1:11" s="6" customFormat="1" ht="25.15" customHeight="1">
      <c r="A19" s="45" t="s">
        <v>29</v>
      </c>
      <c r="B19" s="10" t="s">
        <v>30</v>
      </c>
      <c r="C19" s="11">
        <v>44267</v>
      </c>
      <c r="D19" s="12">
        <v>15000000</v>
      </c>
      <c r="E19" s="12"/>
      <c r="F19" s="14">
        <v>500000</v>
      </c>
      <c r="G19" s="46">
        <f t="shared" si="1"/>
        <v>14500000</v>
      </c>
      <c r="K19" s="13"/>
    </row>
    <row r="20" spans="1:11" s="6" customFormat="1" ht="25.15" customHeight="1">
      <c r="A20" s="45" t="s">
        <v>23</v>
      </c>
      <c r="B20" s="10" t="s">
        <v>24</v>
      </c>
      <c r="C20" s="11">
        <v>44267</v>
      </c>
      <c r="D20" s="12">
        <v>60000000</v>
      </c>
      <c r="E20" s="12"/>
      <c r="F20" s="14">
        <v>58582565.810000002</v>
      </c>
      <c r="G20" s="46">
        <f t="shared" si="1"/>
        <v>1417434.1899999976</v>
      </c>
      <c r="K20" s="13"/>
    </row>
    <row r="21" spans="1:11" s="6" customFormat="1" ht="25.15" customHeight="1">
      <c r="A21" s="45" t="s">
        <v>25</v>
      </c>
      <c r="B21" s="10" t="s">
        <v>26</v>
      </c>
      <c r="C21" s="11">
        <v>44267</v>
      </c>
      <c r="D21" s="12">
        <v>55000000</v>
      </c>
      <c r="E21" s="12"/>
      <c r="F21" s="14">
        <v>55000000</v>
      </c>
      <c r="G21" s="46">
        <f t="shared" si="1"/>
        <v>0</v>
      </c>
      <c r="K21" s="13"/>
    </row>
    <row r="22" spans="1:11" s="6" customFormat="1" ht="25.15" customHeight="1">
      <c r="A22" s="45" t="s">
        <v>31</v>
      </c>
      <c r="B22" s="10" t="s">
        <v>32</v>
      </c>
      <c r="C22" s="11">
        <v>44167</v>
      </c>
      <c r="D22" s="12">
        <v>55000000</v>
      </c>
      <c r="E22" s="12"/>
      <c r="F22" s="14">
        <v>55000000</v>
      </c>
      <c r="G22" s="46">
        <f t="shared" si="1"/>
        <v>0</v>
      </c>
      <c r="K22" s="13"/>
    </row>
    <row r="23" spans="1:11" s="6" customFormat="1" ht="25.15" customHeight="1">
      <c r="A23" s="45" t="s">
        <v>27</v>
      </c>
      <c r="B23" s="10" t="s">
        <v>28</v>
      </c>
      <c r="C23" s="11">
        <v>44267</v>
      </c>
      <c r="D23" s="12">
        <v>100000000</v>
      </c>
      <c r="E23" s="15"/>
      <c r="F23" s="14">
        <v>69902482.780000001</v>
      </c>
      <c r="G23" s="46">
        <f t="shared" si="1"/>
        <v>30097517.219999999</v>
      </c>
      <c r="K23" s="13"/>
    </row>
    <row r="24" spans="1:11" s="6" customFormat="1" ht="25.15" customHeight="1">
      <c r="A24" s="45" t="s">
        <v>33</v>
      </c>
      <c r="B24" s="10" t="s">
        <v>34</v>
      </c>
      <c r="C24" s="11">
        <v>44267</v>
      </c>
      <c r="D24" s="12">
        <v>10000000</v>
      </c>
      <c r="E24" s="15"/>
      <c r="F24" s="14">
        <v>500000</v>
      </c>
      <c r="G24" s="46">
        <f t="shared" si="1"/>
        <v>9500000</v>
      </c>
      <c r="K24" s="13"/>
    </row>
    <row r="25" spans="1:11" s="6" customFormat="1" ht="25.15" customHeight="1">
      <c r="A25" s="45" t="s">
        <v>35</v>
      </c>
      <c r="B25" s="10" t="s">
        <v>36</v>
      </c>
      <c r="C25" s="11">
        <v>44167</v>
      </c>
      <c r="D25" s="12">
        <v>50000000</v>
      </c>
      <c r="E25" s="15"/>
      <c r="F25" s="14">
        <v>49902421.829999998</v>
      </c>
      <c r="G25" s="46">
        <f t="shared" si="1"/>
        <v>97578.170000001788</v>
      </c>
      <c r="K25" s="13"/>
    </row>
    <row r="26" spans="1:11" s="6" customFormat="1" ht="25.15" customHeight="1">
      <c r="A26" s="45" t="s">
        <v>25</v>
      </c>
      <c r="B26" s="10" t="s">
        <v>37</v>
      </c>
      <c r="C26" s="11">
        <v>44167</v>
      </c>
      <c r="D26" s="12">
        <v>21000000</v>
      </c>
      <c r="E26" s="15"/>
      <c r="F26" s="14">
        <v>13578223.529999999</v>
      </c>
      <c r="G26" s="46">
        <f t="shared" si="1"/>
        <v>7421776.4700000007</v>
      </c>
      <c r="K26" s="13"/>
    </row>
    <row r="27" spans="1:11" s="6" customFormat="1" ht="25.15" customHeight="1">
      <c r="A27" s="45" t="s">
        <v>38</v>
      </c>
      <c r="B27" s="10" t="s">
        <v>39</v>
      </c>
      <c r="C27" s="11">
        <v>44167</v>
      </c>
      <c r="D27" s="12">
        <v>25000000</v>
      </c>
      <c r="E27" s="15"/>
      <c r="F27" s="14">
        <v>24900604.84</v>
      </c>
      <c r="G27" s="46">
        <f t="shared" si="1"/>
        <v>99395.160000000149</v>
      </c>
      <c r="K27" s="13"/>
    </row>
    <row r="28" spans="1:11" s="6" customFormat="1" ht="25.15" customHeight="1">
      <c r="A28" s="45" t="s">
        <v>35</v>
      </c>
      <c r="B28" s="10" t="s">
        <v>40</v>
      </c>
      <c r="C28" s="11">
        <v>44267</v>
      </c>
      <c r="D28" s="12">
        <v>100000000</v>
      </c>
      <c r="E28" s="15"/>
      <c r="F28" s="14">
        <v>51500000</v>
      </c>
      <c r="G28" s="46">
        <f t="shared" si="1"/>
        <v>48500000</v>
      </c>
      <c r="K28" s="13"/>
    </row>
    <row r="29" spans="1:11" s="6" customFormat="1" ht="25.15" customHeight="1">
      <c r="A29" s="45" t="s">
        <v>23</v>
      </c>
      <c r="B29" s="10" t="s">
        <v>41</v>
      </c>
      <c r="C29" s="11">
        <v>44167</v>
      </c>
      <c r="D29" s="12">
        <v>60000000</v>
      </c>
      <c r="E29" s="15"/>
      <c r="F29" s="14">
        <v>0</v>
      </c>
      <c r="G29" s="46">
        <f t="shared" si="1"/>
        <v>60000000</v>
      </c>
      <c r="K29" s="13"/>
    </row>
    <row r="30" spans="1:11" s="6" customFormat="1" ht="25.15" customHeight="1">
      <c r="A30" s="45" t="s">
        <v>25</v>
      </c>
      <c r="B30" s="10" t="s">
        <v>42</v>
      </c>
      <c r="C30" s="11">
        <v>44167</v>
      </c>
      <c r="D30" s="12">
        <v>109000000</v>
      </c>
      <c r="E30" s="15"/>
      <c r="F30" s="14">
        <v>109000000</v>
      </c>
      <c r="G30" s="46">
        <f t="shared" si="1"/>
        <v>0</v>
      </c>
      <c r="K30" s="13"/>
    </row>
    <row r="31" spans="1:11" s="6" customFormat="1" ht="25.15" customHeight="1">
      <c r="A31" s="45" t="s">
        <v>31</v>
      </c>
      <c r="B31" s="10" t="s">
        <v>43</v>
      </c>
      <c r="C31" s="11">
        <v>44267</v>
      </c>
      <c r="D31" s="12">
        <v>10000000</v>
      </c>
      <c r="E31" s="15"/>
      <c r="F31" s="14">
        <v>0</v>
      </c>
      <c r="G31" s="46">
        <f t="shared" si="1"/>
        <v>10000000</v>
      </c>
      <c r="K31" s="13"/>
    </row>
    <row r="32" spans="1:11" s="6" customFormat="1" ht="25.15" customHeight="1">
      <c r="A32" s="45" t="s">
        <v>31</v>
      </c>
      <c r="B32" s="10" t="s">
        <v>44</v>
      </c>
      <c r="C32" s="11">
        <v>44167</v>
      </c>
      <c r="D32" s="12">
        <v>10000000</v>
      </c>
      <c r="E32" s="15"/>
      <c r="F32" s="14">
        <v>0</v>
      </c>
      <c r="G32" s="46">
        <f t="shared" si="1"/>
        <v>10000000</v>
      </c>
      <c r="K32" s="13"/>
    </row>
    <row r="33" spans="1:11" s="6" customFormat="1" ht="25.15" customHeight="1">
      <c r="A33" s="45" t="s">
        <v>38</v>
      </c>
      <c r="B33" s="10" t="s">
        <v>45</v>
      </c>
      <c r="C33" s="11">
        <v>44267</v>
      </c>
      <c r="D33" s="12">
        <v>25000000</v>
      </c>
      <c r="E33" s="15"/>
      <c r="F33" s="14">
        <v>500000</v>
      </c>
      <c r="G33" s="46">
        <f t="shared" si="1"/>
        <v>24500000</v>
      </c>
      <c r="K33" s="13"/>
    </row>
    <row r="34" spans="1:11" s="6" customFormat="1" ht="25.15" customHeight="1">
      <c r="A34" s="45" t="s">
        <v>46</v>
      </c>
      <c r="B34" s="10" t="s">
        <v>47</v>
      </c>
      <c r="C34" s="11">
        <v>44167</v>
      </c>
      <c r="D34" s="12">
        <v>75000000</v>
      </c>
      <c r="E34" s="15"/>
      <c r="F34" s="14">
        <v>0</v>
      </c>
      <c r="G34" s="46">
        <f t="shared" si="1"/>
        <v>75000000</v>
      </c>
      <c r="K34" s="13"/>
    </row>
    <row r="35" spans="1:11" s="6" customFormat="1" ht="25.15" customHeight="1">
      <c r="A35" s="45" t="s">
        <v>48</v>
      </c>
      <c r="B35" s="10" t="s">
        <v>49</v>
      </c>
      <c r="C35" s="11">
        <v>44267</v>
      </c>
      <c r="D35" s="12">
        <v>13000000</v>
      </c>
      <c r="E35" s="15"/>
      <c r="F35" s="14">
        <v>0</v>
      </c>
      <c r="G35" s="46">
        <f t="shared" si="1"/>
        <v>13000000</v>
      </c>
      <c r="K35" s="13"/>
    </row>
    <row r="36" spans="1:11" s="6" customFormat="1" ht="25.15" customHeight="1" thickBot="1">
      <c r="A36" s="89" t="s">
        <v>3</v>
      </c>
      <c r="B36" s="90"/>
      <c r="C36" s="91"/>
      <c r="D36" s="47">
        <f t="shared" ref="D36:G36" si="2">SUM(D14:D35)</f>
        <v>1218000000</v>
      </c>
      <c r="E36" s="47">
        <f t="shared" si="2"/>
        <v>400000000</v>
      </c>
      <c r="F36" s="47">
        <f t="shared" si="2"/>
        <v>498766419.43999994</v>
      </c>
      <c r="G36" s="48">
        <f t="shared" si="2"/>
        <v>319233580.56</v>
      </c>
      <c r="K36" s="13"/>
    </row>
    <row r="37" spans="1:11" s="6" customFormat="1" ht="12.75"/>
    <row r="38" spans="1:11" ht="15.75" thickBot="1"/>
    <row r="39" spans="1:11" ht="15.75" customHeight="1">
      <c r="A39" s="66" t="s">
        <v>50</v>
      </c>
      <c r="B39" s="67"/>
      <c r="C39" s="67"/>
      <c r="D39" s="67"/>
      <c r="E39" s="68"/>
    </row>
    <row r="40" spans="1:11" ht="15" customHeight="1">
      <c r="A40" s="75" t="s">
        <v>51</v>
      </c>
      <c r="B40" s="76"/>
      <c r="C40" s="76"/>
      <c r="D40" s="76"/>
      <c r="E40" s="77"/>
    </row>
    <row r="41" spans="1:11" ht="15" customHeight="1" thickBot="1">
      <c r="A41" s="69" t="s">
        <v>52</v>
      </c>
      <c r="B41" s="70"/>
      <c r="C41" s="70"/>
      <c r="D41" s="70"/>
      <c r="E41" s="71"/>
    </row>
    <row r="42" spans="1:11">
      <c r="A42" s="49"/>
      <c r="B42" s="40" t="s">
        <v>53</v>
      </c>
      <c r="C42" s="40" t="s">
        <v>54</v>
      </c>
      <c r="D42" s="40" t="s">
        <v>55</v>
      </c>
      <c r="E42" s="50" t="s">
        <v>56</v>
      </c>
      <c r="F42" s="16"/>
      <c r="G42" s="16"/>
    </row>
    <row r="43" spans="1:11">
      <c r="A43" s="51"/>
      <c r="B43" s="41"/>
      <c r="C43" s="42"/>
      <c r="D43" s="42"/>
      <c r="E43" s="52"/>
      <c r="F43" s="16"/>
      <c r="G43" s="16"/>
    </row>
    <row r="44" spans="1:11" ht="15.75" thickBot="1">
      <c r="A44" s="53" t="s">
        <v>57</v>
      </c>
      <c r="B44" s="54">
        <v>1415918474.4400001</v>
      </c>
      <c r="C44" s="55">
        <v>95069123.620000005</v>
      </c>
      <c r="D44" s="56">
        <v>175026647.19999999</v>
      </c>
      <c r="E44" s="57">
        <f>B44+C44-D44</f>
        <v>1335960950.8599999</v>
      </c>
      <c r="F44" s="16"/>
      <c r="G44" s="16"/>
    </row>
    <row r="45" spans="1:11">
      <c r="A45" s="19"/>
      <c r="B45" s="20"/>
      <c r="C45" s="21"/>
      <c r="D45" s="21"/>
      <c r="E45" s="21"/>
      <c r="F45" s="16"/>
      <c r="G45" s="16"/>
    </row>
    <row r="46" spans="1:11" ht="15.75" thickBot="1"/>
    <row r="47" spans="1:11" ht="15.75">
      <c r="A47" s="72" t="s">
        <v>58</v>
      </c>
      <c r="B47" s="73"/>
      <c r="C47" s="73"/>
      <c r="D47" s="73"/>
      <c r="E47" s="74"/>
    </row>
    <row r="48" spans="1:11" ht="15.75">
      <c r="A48" s="78" t="s">
        <v>51</v>
      </c>
      <c r="B48" s="79"/>
      <c r="C48" s="79"/>
      <c r="D48" s="79"/>
      <c r="E48" s="80"/>
    </row>
    <row r="49" spans="1:5" ht="15.75">
      <c r="A49" s="63" t="s">
        <v>52</v>
      </c>
      <c r="B49" s="64"/>
      <c r="C49" s="64"/>
      <c r="D49" s="64"/>
      <c r="E49" s="65"/>
    </row>
    <row r="50" spans="1:5" s="18" customFormat="1" ht="12.75">
      <c r="A50" s="49"/>
      <c r="B50" s="17" t="s">
        <v>59</v>
      </c>
      <c r="C50" s="17" t="s">
        <v>54</v>
      </c>
      <c r="D50" s="17" t="s">
        <v>55</v>
      </c>
      <c r="E50" s="58" t="s">
        <v>56</v>
      </c>
    </row>
    <row r="51" spans="1:5" s="18" customFormat="1" ht="12.75">
      <c r="A51" s="49"/>
      <c r="B51" s="59"/>
      <c r="C51" s="19"/>
      <c r="D51" s="19"/>
      <c r="E51" s="60"/>
    </row>
    <row r="52" spans="1:5" s="18" customFormat="1" ht="13.5" thickBot="1">
      <c r="A52" s="53" t="s">
        <v>60</v>
      </c>
      <c r="B52" s="61">
        <v>23431376.809999999</v>
      </c>
      <c r="C52" s="56"/>
      <c r="D52" s="56"/>
      <c r="E52" s="62">
        <v>23431376.809999999</v>
      </c>
    </row>
    <row r="53" spans="1:5" s="18" customFormat="1" ht="12.75"/>
    <row r="54" spans="1:5" s="18" customFormat="1" ht="12.75"/>
    <row r="55" spans="1:5" s="18" customFormat="1" ht="12.75"/>
  </sheetData>
  <mergeCells count="10">
    <mergeCell ref="A4:B4"/>
    <mergeCell ref="A12:G12"/>
    <mergeCell ref="A2:E2"/>
    <mergeCell ref="A36:C36"/>
    <mergeCell ref="A49:E49"/>
    <mergeCell ref="A39:E39"/>
    <mergeCell ref="A41:E41"/>
    <mergeCell ref="A47:E47"/>
    <mergeCell ref="A40:E40"/>
    <mergeCell ref="A48:E48"/>
  </mergeCells>
  <printOptions horizontalCentered="1"/>
  <pageMargins left="0.19685039370078741" right="0.19685039370078741" top="0.55118110236220474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flexvdi</dc:creator>
  <cp:lastModifiedBy>Usuario</cp:lastModifiedBy>
  <cp:lastPrinted>2020-09-09T11:42:41Z</cp:lastPrinted>
  <dcterms:created xsi:type="dcterms:W3CDTF">2020-05-04T11:24:11Z</dcterms:created>
  <dcterms:modified xsi:type="dcterms:W3CDTF">2020-09-10T12:58:51Z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1º TRIM 2020.xlsx</vt:lpwstr>
  </property>
</Properties>
</file>