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csgsgte\ECGESTION\CONTRATOS\29 PREVISIÓN ANUAL CONTRATOS\2025\"/>
    </mc:Choice>
  </mc:AlternateContent>
  <bookViews>
    <workbookView xWindow="0" yWindow="0" windowWidth="8850" windowHeight="8745"/>
  </bookViews>
  <sheets>
    <sheet name="Previsión Contratos 2025" sheetId="1" r:id="rId1"/>
    <sheet name="Previsión Reservados 2025" sheetId="5" r:id="rId2"/>
    <sheet name="Hoja1" sheetId="6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2" hidden="1">Hoja1!$A$2:$A$94</definedName>
    <definedName name="_xlnm._FilterDatabase" localSheetId="0" hidden="1">'Previsión Contratos 2025'!$A$3:$AB$127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6" i="1" l="1"/>
  <c r="N127" i="1"/>
  <c r="N125" i="1"/>
  <c r="M124" i="1" l="1"/>
  <c r="O124" i="1" s="1"/>
  <c r="M123" i="1"/>
  <c r="O123" i="1" s="1"/>
  <c r="O122" i="1"/>
  <c r="N122" i="1"/>
  <c r="N43" i="1" l="1"/>
  <c r="N42" i="1"/>
  <c r="N41" i="1"/>
  <c r="N40" i="1"/>
  <c r="N39" i="1"/>
  <c r="N38" i="1"/>
  <c r="N37" i="1"/>
  <c r="N73" i="1" l="1"/>
  <c r="O108" i="1"/>
  <c r="M107" i="1"/>
  <c r="O107" i="1" s="1"/>
  <c r="M106" i="1"/>
  <c r="O106" i="1" s="1"/>
  <c r="M105" i="1"/>
  <c r="O105" i="1" s="1"/>
  <c r="M104" i="1"/>
  <c r="O104" i="1" s="1"/>
  <c r="M103" i="1"/>
  <c r="O103" i="1" s="1"/>
  <c r="M102" i="1"/>
  <c r="O102" i="1" s="1"/>
  <c r="M101" i="1"/>
  <c r="O101" i="1" s="1"/>
  <c r="M100" i="1"/>
  <c r="O100" i="1" s="1"/>
  <c r="M99" i="1"/>
  <c r="O98" i="1"/>
  <c r="O97" i="1"/>
  <c r="M92" i="1"/>
  <c r="O92" i="1" s="1"/>
  <c r="M91" i="1"/>
  <c r="O91" i="1" s="1"/>
  <c r="O90" i="1"/>
  <c r="N90" i="1"/>
  <c r="M89" i="1"/>
  <c r="O89" i="1" s="1"/>
  <c r="M88" i="1"/>
  <c r="O88" i="1" s="1"/>
  <c r="O86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O114" i="1"/>
  <c r="N114" i="1"/>
  <c r="O113" i="1"/>
  <c r="N113" i="1"/>
  <c r="M112" i="1"/>
  <c r="N112" i="1" s="1"/>
  <c r="O111" i="1"/>
  <c r="O110" i="1"/>
  <c r="N109" i="1"/>
  <c r="M109" i="1"/>
  <c r="O109" i="1" s="1"/>
  <c r="M79" i="1"/>
  <c r="O79" i="1" s="1"/>
  <c r="M78" i="1"/>
  <c r="O78" i="1" s="1"/>
  <c r="O34" i="1"/>
  <c r="N34" i="1"/>
  <c r="O33" i="1"/>
  <c r="N33" i="1"/>
  <c r="O32" i="1"/>
  <c r="O31" i="1"/>
  <c r="O30" i="1"/>
  <c r="O29" i="1"/>
  <c r="O28" i="1"/>
  <c r="O27" i="1"/>
  <c r="O25" i="1"/>
  <c r="N25" i="1"/>
  <c r="O24" i="1"/>
  <c r="N24" i="1"/>
  <c r="O23" i="1"/>
  <c r="M22" i="1"/>
  <c r="O22" i="1" s="1"/>
  <c r="O21" i="1"/>
  <c r="O17" i="1"/>
  <c r="N17" i="1" s="1"/>
  <c r="O13" i="1"/>
  <c r="M77" i="1"/>
  <c r="O77" i="1" s="1"/>
  <c r="M76" i="1"/>
  <c r="O76" i="1" s="1"/>
  <c r="M75" i="1"/>
  <c r="O75" i="1" s="1"/>
  <c r="O112" i="1" l="1"/>
  <c r="O82" i="1"/>
  <c r="M71" i="1" l="1"/>
  <c r="O71" i="1" s="1"/>
  <c r="M70" i="1"/>
  <c r="O70" i="1" s="1"/>
  <c r="M69" i="1"/>
  <c r="O69" i="1" s="1"/>
  <c r="M68" i="1"/>
  <c r="O68" i="1" s="1"/>
  <c r="M67" i="1"/>
  <c r="O67" i="1" s="1"/>
  <c r="M66" i="1"/>
  <c r="O66" i="1" s="1"/>
  <c r="M65" i="1"/>
  <c r="O65" i="1" s="1"/>
  <c r="M64" i="1"/>
  <c r="O64" i="1" s="1"/>
</calcChain>
</file>

<file path=xl/sharedStrings.xml><?xml version="1.0" encoding="utf-8"?>
<sst xmlns="http://schemas.openxmlformats.org/spreadsheetml/2006/main" count="2089" uniqueCount="430">
  <si>
    <t>ÓRGANO DE CONTRATACIÓN</t>
  </si>
  <si>
    <t>OBJETO DEL CONTRATO</t>
  </si>
  <si>
    <t>TIPO CONTRACTUAL</t>
  </si>
  <si>
    <t>FECHA ESTIMADA DE INICIO DE EJECUCIÓN</t>
  </si>
  <si>
    <t>PLAZO DE EJECUCIÓN PREVISTO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</si>
  <si>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</si>
  <si>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</si>
  <si>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</si>
  <si>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</si>
  <si>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</si>
  <si>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</si>
  <si>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</si>
  <si>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</si>
  <si>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</si>
  <si>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</si>
  <si>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</si>
  <si>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</si>
  <si>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</si>
  <si>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</si>
  <si>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</si>
  <si>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</si>
  <si>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</si>
  <si>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</si>
  <si>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</si>
  <si>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</si>
  <si>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</si>
  <si>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</si>
  <si>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</si>
  <si>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</si>
  <si>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</si>
  <si>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</si>
  <si>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</si>
  <si>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</si>
  <si>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</si>
  <si>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</si>
  <si>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</si>
  <si>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</si>
  <si>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</si>
  <si>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</si>
  <si>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</si>
  <si>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</si>
  <si>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</si>
  <si>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</si>
  <si>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</si>
  <si>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</si>
  <si>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</si>
  <si>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</si>
  <si>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</si>
  <si>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</si>
  <si>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</si>
  <si>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</si>
  <si>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</si>
  <si>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</si>
  <si>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</si>
  <si>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</si>
  <si>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</si>
  <si>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</si>
  <si>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</si>
  <si>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</si>
  <si>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</si>
  <si>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</si>
  <si>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</si>
  <si>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</si>
  <si>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</si>
  <si>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</si>
  <si>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</si>
  <si>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</si>
  <si>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</si>
  <si>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</si>
  <si>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</si>
  <si>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</si>
  <si>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</si>
  <si>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</si>
  <si>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</si>
  <si>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</si>
  <si>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</si>
  <si>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</si>
  <si>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</si>
  <si>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</si>
  <si>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</si>
  <si>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</si>
  <si>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</si>
  <si>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</si>
  <si>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</si>
  <si>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</si>
  <si>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</si>
  <si>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</si>
  <si>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</si>
  <si>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</si>
  <si>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</si>
  <si>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</si>
  <si>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</si>
  <si>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</si>
  <si>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</si>
  <si>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</si>
  <si>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</si>
  <si>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</si>
  <si>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</si>
  <si>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</si>
  <si>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</si>
  <si>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</si>
  <si>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</si>
  <si>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</si>
  <si>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</si>
  <si>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</si>
  <si>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</si>
  <si>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</si>
  <si>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</si>
  <si>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</si>
  <si>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</si>
  <si>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</si>
  <si>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</si>
  <si>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</si>
  <si>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</si>
  <si>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</si>
  <si>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</si>
  <si>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</si>
  <si>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</si>
  <si>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</si>
  <si>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</si>
  <si>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</si>
  <si>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</si>
  <si>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</si>
  <si>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</si>
  <si>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</si>
  <si>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</si>
  <si>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</si>
  <si>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ANUALIDAD 2027 (IVA excluido)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</si>
  <si>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</si>
  <si>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</si>
  <si>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</si>
  <si>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</si>
  <si>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</si>
  <si>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</si>
  <si>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</si>
  <si>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</si>
  <si>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</si>
  <si>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</si>
  <si>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</si>
  <si>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</si>
  <si>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</si>
  <si>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</si>
  <si>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</si>
  <si>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</si>
  <si>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</si>
  <si>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</si>
  <si>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</si>
  <si>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</si>
  <si>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Proyecto Investigación Alto Rendimiento</t>
  </si>
  <si>
    <t>73000000-2</t>
  </si>
  <si>
    <t>55000000-0</t>
  </si>
  <si>
    <t>4 meses</t>
  </si>
  <si>
    <t>2 años</t>
  </si>
  <si>
    <t>9 meses</t>
  </si>
  <si>
    <t>6 meses</t>
  </si>
  <si>
    <t>8 meses</t>
  </si>
  <si>
    <t xml:space="preserve">Obra Refugio Respomuso </t>
  </si>
  <si>
    <t>Obra Rocódromo Escuela Montaña Benasque</t>
  </si>
  <si>
    <t>Dirección Obra Rocódromo Escuela Montaña Benasque</t>
  </si>
  <si>
    <t>Reparación cubiertas Centro Aragonés del Deporte</t>
  </si>
  <si>
    <t>Dirección Obra cubiertas Centro Aragonés del Deporte</t>
  </si>
  <si>
    <t>Concesión de Servicios Máquinas Vending Centro Aragonés del Deporte</t>
  </si>
  <si>
    <t>Digitalización (gemelo digital y en su caso HBIM) de los bienes inmuebles aragoneses</t>
  </si>
  <si>
    <t>72222300-0</t>
  </si>
  <si>
    <t>feb. - 2025</t>
  </si>
  <si>
    <t>5 meses</t>
  </si>
  <si>
    <t>DG Patrimonio Cultural</t>
  </si>
  <si>
    <t>Si</t>
  </si>
  <si>
    <t>Los medios personales y materiales  requeridos para la ejecución de este contrato son asumibles por una PYME.</t>
  </si>
  <si>
    <t>Sensorización de bienes inmubles aragones</t>
  </si>
  <si>
    <t>mar. - 2025</t>
  </si>
  <si>
    <t>abr. - 2025</t>
  </si>
  <si>
    <t>Plataforma informática gestión de datos (digitalización y sensorización)</t>
  </si>
  <si>
    <t>abr. - 2026</t>
  </si>
  <si>
    <t xml:space="preserve">Restauración del retablo mayor de la iglesia parroquial de San Martín en San Martín del Río (T) </t>
  </si>
  <si>
    <t>92522000-6</t>
  </si>
  <si>
    <t xml:space="preserve">DG Patrimonio Cultural </t>
  </si>
  <si>
    <t>No</t>
  </si>
  <si>
    <t>Los medios personales y materiales  requeridos para la ejecución de este contrato son asumibles por una PYME</t>
  </si>
  <si>
    <t>Restauraciónde los elementos decorativos de la capilla de los Corporales de la Colegiata de Santa María en Daroca (Z)</t>
  </si>
  <si>
    <t>Restauración de los lienzos del retablo mayor de la iglesia parroquial de Santa María Magdalena en Oseja (Z)</t>
  </si>
  <si>
    <t>3 meses</t>
  </si>
  <si>
    <t>Restauración del retablo de Santa Orosia de la iglesia parroquial de San Juan bautista en Illueca (Z)</t>
  </si>
  <si>
    <t>1ª Fase de restauración del Monumento de Semana Santa de la antigua Colegiata de Santa María en Bolea (H)</t>
  </si>
  <si>
    <t>Restauración de la portada de la Basílica de Santa Engracia en Zaragoza (TRAMITACIÓN GASTO ANTICIPADO 2026)</t>
  </si>
  <si>
    <t>RESTAURACIÓN Y PUESTA EN VALOR DEL PALACIO DE LOS BARONES DE VALDEOLIVOS</t>
  </si>
  <si>
    <t>45454100-5</t>
  </si>
  <si>
    <t>12 meses</t>
  </si>
  <si>
    <t>Es un contrato de gran entidad</t>
  </si>
  <si>
    <t>PROTECCIÓN, RESTAURACIÓN Y PUESTA EN VALOR DE LA VILLA ROMANA "LA MALENA"</t>
  </si>
  <si>
    <t>6 mese</t>
  </si>
  <si>
    <t>si</t>
  </si>
  <si>
    <t>RESTAURACIÓN Y PUESTA EN VALOR DEL YACIMIENTO ARQUEOLÓGICO "CÍRCULO CATÓLICO"</t>
  </si>
  <si>
    <t xml:space="preserve">RESTAURACIÓN Y ACONDICIONAMIENTO DEL PALACIO DE LOS CONDES DE ARGILLO </t>
  </si>
  <si>
    <t>INTERVENCIONES EN LAS CUBIERTAS Y LA TORRE DE LA CATEDRAL DE LA ASUNCIÓN</t>
  </si>
  <si>
    <t>4 mese</t>
  </si>
  <si>
    <t>RESTAURACIÓN DE LA TORRE DEL CASTILLO</t>
  </si>
  <si>
    <t>CONSOLIDACIÓN DE CIMENTACIÓN, MAPAS DE DAÑOS Y PROPUESTA DE ACTUACIONES EN EDIFICIO ADOSADO AL SANTUARIO DE LA VIRGEN DE ARCOS</t>
  </si>
  <si>
    <t>OPERACIONES DE MANTEMIENTO Y RETEJADO PARCIAL DE LAS CUBIERTAS DEL SANTUARIO DE LA VIRGEN DE LA FUENTE</t>
  </si>
  <si>
    <t xml:space="preserve">Servicio de Mediación Intercultural en centros educativos </t>
  </si>
  <si>
    <t xml:space="preserve">Servicio de prevención del absentismo escolar </t>
  </si>
  <si>
    <t>85121270
85312300
85312310</t>
  </si>
  <si>
    <t>Prórroga Intérpretes de lengua de signos para atender las necesidades del alumnado sordo o con discapacidad auditiva en centros docentes de la Comunidad Autónoma de Aragón</t>
  </si>
  <si>
    <t xml:space="preserve">Servicio de refuerzo extraescolar del español con alumnado no hispanohablante </t>
  </si>
  <si>
    <t>85312300
85312310</t>
  </si>
  <si>
    <t>79330000-6</t>
  </si>
  <si>
    <t xml:space="preserve">Aplicación de Pruebas PISA 2025 en 49 centros de la Comunidad Autónoma de Aragón. </t>
  </si>
  <si>
    <t>Papel reciclado y minimizar impacto transporte de equipos.</t>
  </si>
  <si>
    <t>SGT</t>
  </si>
  <si>
    <t>Saneamiento de la red interna de centros educativos</t>
  </si>
  <si>
    <t>Suministro Monitores Interactivos aulas Infantil y Primaria</t>
  </si>
  <si>
    <t>Suministro Dispositivos móviles para el alumnado</t>
  </si>
  <si>
    <t>2 meses</t>
  </si>
  <si>
    <t>suministro equipamiento TIC Centros Educativos</t>
  </si>
  <si>
    <t>30200000-1</t>
  </si>
  <si>
    <t>OBRAS DE CONSTRUCCIÓN DE LA FASE II DEL AULARIO DE PRIMARIA EN EL CPI ANA MARÍA NAVALES DE ZARAGOZA</t>
  </si>
  <si>
    <t>45214210-5</t>
  </si>
  <si>
    <t xml:space="preserve">Nombrar para la obra adjudicada una persona responsable de seguridad y salud 
Promover la coordinación mediante reuniones quincenales del coordinador o coordinadora de seguridad, la persona responsable de seguridad y salud designada por la empresa y el delegado o delegada de prevención elegido/a por los trabajadores y trabajadoras.
</t>
  </si>
  <si>
    <t xml:space="preserve">Criterio adjudicación: 1) Utilización durante la ejecución de la obra de un mínimo de 10 materiales y productos con etiquetado ecológico: 2) importe adicional destinado a mejoras en seguridad y salud en la organización e implantación en la obra y afecciones al entorno. 
La empresa deberá aportar un plan específico de separación y minimización de residuos
</t>
  </si>
  <si>
    <t>1) Comprobación de los pagos a los subcontratistas y suministradores (217 LCSP). 2) se valoran las medidas que se aporten para garantizar el cumplimiento de los pagos a subcontratistas y suministradores, tales como compromiso de transmisión de los derechos de cobro sobre las certificaciones pendientes de pago en favor de los subcontratistas y suministradores, para supuestos acreditados de impagos de facturas vencidas y no abonadas.</t>
  </si>
  <si>
    <t>importe adicional para el control de calidad y asistencia técnica de la obra</t>
  </si>
  <si>
    <t>ABIERTO</t>
  </si>
  <si>
    <t>10 MESES</t>
  </si>
  <si>
    <t>GERENCIA DE INFRAESTRUCTURAS Y EQUIPAMIENTO</t>
  </si>
  <si>
    <t>INTERVENCION DE MULTIPLES PYMES QUE REQUIEREN DE COORDINACION</t>
  </si>
  <si>
    <t>DIRECCION DE LA OBRA DE CONSTRUCCIÓN DE LA FASE II DEL AULARIO DE PRIMARIA EN EL CPI ANA MARÍA NAVALES DE ZARAGOZA</t>
  </si>
  <si>
    <t>71247000-1</t>
  </si>
  <si>
    <t>se valora como criterio de adjudicación una mayor adscripción de medios personales a la ejecución del contrato (colaboradores con el titulo de arquitectura y menores de 35 años)</t>
  </si>
  <si>
    <t>Condición especial de ejecución: toda la documentación técnica y los informes que se emitan en el desempeño de las funciones de dirección de obra y de responsable del contrato deberán presentarse preferentemente en formato digital o en su caso, impresos en papel reciclado o procedente de bosques gestionados de forma sostenible, verificable a través de certificados como FSC, PEFC o similar.</t>
  </si>
  <si>
    <t>ABIERTO SIMPLIFICADO</t>
  </si>
  <si>
    <t xml:space="preserve">10 MESES </t>
  </si>
  <si>
    <t>PRESTACIÓN  DE TIPO INTELECTUAL</t>
  </si>
  <si>
    <t xml:space="preserve">DIRECCION DE EJECUCIÓN DE LA OBRA DE CONSTRUCCIÓN DE LA FASE II DEL AULARIO DE PRIMARIA EN EL CPI ANA MARÍA NAVALES DE ZARAGOZA </t>
  </si>
  <si>
    <t>se valora como criterio de adjudicación una mayor adscripción de medios personales a la ejecución del contrato (colaboradores con el titulo de arquitectura técnica y menores de 35 años)</t>
  </si>
  <si>
    <t>DIRECCION DE INSTALACIONES DE LA OBRALA OBRA DE CONSTRUCCIÓN DE LA FASE II DEL AULARIO DE PRIMARIA EN EL CPI ANA MARÍA NAVALES DE ZARAGOZA</t>
  </si>
  <si>
    <t>71315000-9</t>
  </si>
  <si>
    <t>se valora como criterio de adjudicación una mayor adscripción de medios personales a la ejecución del contrato (colaboradores con el titulo de ingeniería y menores de 35 años)</t>
  </si>
  <si>
    <t>OBRAS DE CONSTRUCCION DE 8 UNIDADES DE SECUNDARIA (FASE II) EN EL CPI PARQUE VENECIA DE ZARAGOZA</t>
  </si>
  <si>
    <t xml:space="preserve">Criterio adjudicación: 1)Utilización durante la ejecución de la obra de un mínimo de 10 materiales y productos con etiquetado ecológico 2) importe adicional destinado a mejoras en seguridad y salud en la organización e implantación en la obra y afecciones al entorno.
La empresa deberá aportar un plan específico de separación y minimización de residuos
</t>
  </si>
  <si>
    <t xml:space="preserve">11 MESES </t>
  </si>
  <si>
    <t>DIRECCION OBRA DE CONSTRUCCION DE 8 UNIDADES DE SECUNDARIA (FASE II) EN EL CPI PARQUE VENECIA DE ZARAGOZA</t>
  </si>
  <si>
    <t>DIRECCION EJECUCION OBRA DE CONSTRUCCION DE 8 UNIDADES DE SECUNDARIA (FASE II) EN EL CPI PARQUE VENECIA DE ZARAGOZA</t>
  </si>
  <si>
    <t>DIRECCION INSTALACIONES DE CONSTRUCCION DE 8 UNIDADES DE SECUNDARIA (FASE II) EN EL CPI PARQUE VENECIA DE ZARAGOZA</t>
  </si>
  <si>
    <t>CONSTRUCCION AULARIO FP, FASE II, CPIFP BAJO ARAGON ALCAÑIZ (TERUEL)</t>
  </si>
  <si>
    <t>8 MESES</t>
  </si>
  <si>
    <t xml:space="preserve">OBRA DE REHABILITACIÓN DEL
ANTIGUO COLEGIO RAMÓN Y CAJAL PARA LA NUEVA ESCUELA DE EDUCACIÓN
INFANTIL DEL GOBIERNO DE ARAGÓN EN CALATAYUD (ZARAGOZA)
</t>
  </si>
  <si>
    <t>45214100-1</t>
  </si>
  <si>
    <t xml:space="preserve">DIRECCION DE OBRA DE REHABILITACIÓN DEL
ANTIGUO COLEGIO RAMÓN Y CAJAL PARA LA NUEVA ESCUELA DE EDUCACIÓN
INFANTIL DEL GOBIERNO DE ARAGÓN EN CALATAYUD (ZARAGOZA)
</t>
  </si>
  <si>
    <t>12 MESES</t>
  </si>
  <si>
    <t xml:space="preserve">DIRECCION EJECUCIÓN DE OBRA DE REHABILITACIÓN DEL
ANTIGUO COLEGIO RAMÓN Y CAJAL PARA LA NUEVA ESCUELA DE EDUCACIÓN
INFANTIL DEL GOBIERNO DE ARAGÓN EN CALATAYUD (ZARAGOZA)
</t>
  </si>
  <si>
    <t xml:space="preserve">DIRECCION INSTALACIONES OBRA DE REHABILITACIÓN DEL
ANTIGUO COLEGIO RAMÓN Y CAJAL PARA LA NUEVA ESCUELA DE EDUCACIÓN
INFANTIL DEL GOBIERNO DE ARAGÓN EN CALATAYUD (ZARAGOZA)
</t>
  </si>
  <si>
    <t>RENOVACION INSTALACION ELECTRICA IES RODANAS EPILA (ZARAGOZA)</t>
  </si>
  <si>
    <t>45310000-3</t>
  </si>
  <si>
    <t>2 Meses</t>
  </si>
  <si>
    <t>PRESTACIÓN PROPIA DE PYME</t>
  </si>
  <si>
    <t>AMPLIACIÓN FORMACIÓN PROFESIONAL IES RODANAS EPILA (CICLOS INDUSTRIAS ALIMENTARIAS, AGROJARDINERIA, INFORMATICA Y ADMINISTRACIÓN</t>
  </si>
  <si>
    <t xml:space="preserve">Criterio adjudicación: 1) empleo de hormigones reciclados en obra: 2) importe adicional destinado a mejoras en seguridad y salud en la organización e implantación en la obra y afecciones al entorno. Condición especial Ejecución: Nombrar para la obra adjudicada una persona responsable de la gestión medioambiental
La empresa deberá aportar un plan específico de separación y minimización de residuos
</t>
  </si>
  <si>
    <t xml:space="preserve">Comprobación de los pagos a los subcontratistas y suministradores (217 LCSP) </t>
  </si>
  <si>
    <t>11 MESES</t>
  </si>
  <si>
    <t>DIRECCION DE OBRA AMPLIACIÓN FORMACIÓN PROFESIONAL IES RODANAS EPILA (CICLOS INDUSTRIAS ALIMENTARIAS, AGROJARDINERIA, INFORMATICA Y ADMINISTRACIÓN</t>
  </si>
  <si>
    <t>DIRECCION EJECUCIÓN OBRA AMPLIACIÓN FORMACIÓN PROFESIONAL IES RODANAS EPILA (CICLOS INDUSTRIAS ALIMENTARIAS, AGROJARDINERIA, INFORMATICA Y ADMINISTRACIÓN</t>
  </si>
  <si>
    <t>DIRECCION INSTALACIONES AMPLIACIÓN FORMACIÓN PROFESIONAL IES RODANAS EPILA (CICLOS INDUSTRIAS ALIMENTARIAS, AGROJARDINERIA, INFORMATICA Y ADMINISTRACIÓN</t>
  </si>
  <si>
    <t>OBRAS DE TRANSFORMACIÓN DE UN CPI DE 12+24 UDS. EN CPI DE 9+18 UDS. + 16 UDS. DE EDUCACIÓN SECUNDARIA EN VALDESPARTERA III (ZARAGOZA)</t>
  </si>
  <si>
    <t>15 MESES CON OCUPACION PARCIAL A LOS 10 MESES</t>
  </si>
  <si>
    <t>DIRECCION OBRA DE TRANSFORMACIÓN DE UN CPI DE 12+24 UDS. EN CPI DE 9+18 UDS. + 16 UDS. DE EDUCACIÓN SECUNDARIA EN VALDESPARTERA III (ZARAGOZA)</t>
  </si>
  <si>
    <t>DIRECCION EJECUCION DE LA OBRA DE TRANSFORMACIÓN DE UN CPI DE 12+24 UDS. EN CPI DE 9+18 UDS. + 16 UDS. DE EDUCACIÓN SECUNDARIA EN VALDESPARTERA III (ZARAGOZA)</t>
  </si>
  <si>
    <t>DIRECCION INSTALACIONES DE LA OBRA DE TRANSFORMACIÓN DE UN CPI DE 12+24 UDS. EN CPI DE 9+18 UDS. + 16 UDS. DE EDUCACIÓN SECUNDARIA EN VALDESPARTERA III (ZARAGOZA)</t>
  </si>
  <si>
    <t>ADECUACION PARCELA E INSTALACIONES PARA IMPLANTAR INSTALACIONES MODULARES CPI VALDESPARTERA III</t>
  </si>
  <si>
    <t>POR EL OBJETO DEL CONTRATO LAS EMPRESAS HOMOLOGADAS SUELEN SER PYMES</t>
  </si>
  <si>
    <t xml:space="preserve">REDACCION PROYECTO BASICO Y DE EJECUCIÓN y DIRECCION DE OBRA AMPLIACIÓN CPI EL ESPARTIDERO </t>
  </si>
  <si>
    <t>71242000-6</t>
  </si>
  <si>
    <t>se valora como criterio de adjudicación: ¨´1) Soluciones específicas de reducción del consumo de energía primaria y aportación de energía renovable. Planteamiento de instalaciones de climatización económicamente viables, que alcancen una alta eficiencia energética ¨¨ 2) Planteamiento de soluciones constructivas de fácil ejecución y materiales de gran durabilidad con objeto de alcanzar una alta calidad tanto en la envolvente como en los espacios interiores. Definición de estrategias bioclimáticas y de menor impacto ambiental en la construcción</t>
  </si>
  <si>
    <t xml:space="preserve">1) Se valora como criterio de adjudicación aportar control d ecalidad del proyecto ( estructura, cimentación, mediciones e instalaciones) . 2) Condición especial de ejecución del contrato: Al objeto de favorecer la protección del medioambiente, toda la documentación técnica y los informes que se emitan en el desempeño de las funciones de ejecución del contrato, deberán presentarse en formato digital o impresos en papel o cartón reciclado o procedente de bosques gestionados de forma sostenible, verificable a través de certificados como FSC, PEFC o similar. </t>
  </si>
  <si>
    <t>servicios</t>
  </si>
  <si>
    <t>90 DIAS redaccion proyecto y DO como la obar</t>
  </si>
  <si>
    <t>REDACCION PROYECTO Y DIRECCION OBRA TRANSFORMACIÓN CEIP 12+24 EN CPI 9+18 +12 ESO SOLEDAD PUERTOLAS (ZARAGOZA)</t>
  </si>
  <si>
    <t xml:space="preserve">1) Se valora como criterio de adjudicación aportar control de calidad del proyecto ( estructura, cimentación, mediciones e instalaciones) . 2) Condición especial de ejecución del contrato: Al objeto de favorecer la protección del medioambiente, toda la documentación técnica y los informes que se emitan en el desempeño de las funciones de ejecución del contrato, deberán presentarse en formato digital o impresos en papel o cartón reciclado o procedente de bosques gestionados de forma sostenible, verificable a través de certificados como FSC, PEFC o similar. </t>
  </si>
  <si>
    <t>REDACCION PROYECTO Y DIRECCION OBRA AMPLIACION BACHILLERATO IES VALDESPARTERA</t>
  </si>
  <si>
    <t xml:space="preserve">PRESTACIÓN INTELECTUAL PROPIA DE  PYME </t>
  </si>
  <si>
    <t>OBRA DE CONSTRUCCION IES DE 12 UDS. DE SECUNDARIA + 4 UDS. DE BACHILLERATO + 3 CICLOS DE FP EN MONZÓN (HUESCA)</t>
  </si>
  <si>
    <t>24 MESES, CON UNA OCUPACIÓN PARCIAL PREVIA A LOS 18 MESES</t>
  </si>
  <si>
    <t>DIRECCION EJECUCION DE LA OBRA DE CONSTRUCCION IES DE 12 UDS. DE SECUNDARIA + 4 UDS. DE BACHILLERATO + 3 CICLOS DE FP EN MONZÓN (HUESCA)</t>
  </si>
  <si>
    <t>DIRECCION INSTALACIONES DE LA OBRA DE  DE CONSTRUCCION IES DE 12 UDS. DE SECUNDARIA + 4 UDS. DE BACHILLERATO + 3 CICLOS DE FP EN MONZÓN (HUESCA)</t>
  </si>
  <si>
    <t>COORDINACION SEG Y SALUD DE LA OBRA DE  DE CONSTRUCCION IES DE 12 UDS. DE SECUNDARIA + 4 UDS. DE BACHILLERATO + 3 CICLOS DE FP EN MONZÓN (HUESCA)</t>
  </si>
  <si>
    <t>PRESTACION INTELECTUAL PROPIA DE PYMES</t>
  </si>
  <si>
    <t>ADECUACIÓN PARCELA E INSTALACIONES PARA IMPLANTAR MODULOS PREFABRICADOS CEIP MARIA ZAMBRANO</t>
  </si>
  <si>
    <t>2 MESES</t>
  </si>
  <si>
    <t>PRESTACION PROPIA DE PYMES</t>
  </si>
  <si>
    <t>ADQUISICIÓN MODULOS PREFABRICADOS CEIP MARIA ZAMBRANO</t>
  </si>
  <si>
    <t>44211000;45223800</t>
  </si>
  <si>
    <t>POR DETERMINAR</t>
  </si>
  <si>
    <t>REDACCION PROYECTO Y DIRECCION OBRA AMPLIACION AULAS CEE SEGEDA (CALATAYUD)</t>
  </si>
  <si>
    <t>70 DIAS</t>
  </si>
  <si>
    <t>PRESTACION INTELECTUAL PROPIA DE UNA PYME</t>
  </si>
  <si>
    <t>PLAN DIRECTOR  REHABILITACION IES VIRGEN PILAR (ZARAGOZA)</t>
  </si>
  <si>
    <t xml:space="preserve">1) Condición especial de ejecución del contrato: Al objeto de favorecer la protección del medioambiente, toda la documentación técnica y los informes que se emitan en el desempeño de las funciones de ejecución del contrato, deberán presentarse en formato digital o impresos en papel o cartón reciclado o procedente de bosques gestionados de forma sostenible, verificable a través de certificados como FSC, PEFC o similar. </t>
  </si>
  <si>
    <t>3 MESES</t>
  </si>
  <si>
    <t>PROYECTO REHABILITACION IES CONDE ARANDA ALAGON (ZARAGOZA)</t>
  </si>
  <si>
    <t>ACUERDO MARCO PARA SUMINISTRO, ARRENDAMIENTO, MANTENIMIENTO Y TRASLADO DE MODULOS PREFABRICADOS DESTINADO A CENTROS PUBLICOS EDUCATIVOS</t>
  </si>
  <si>
    <t xml:space="preserve">24 meses </t>
  </si>
  <si>
    <t>POR EL OBJETO DEL CONTRATO LAS EMPRESAS SUELEN SER PYMES</t>
  </si>
  <si>
    <t>INSTALACION ASCENSORES EEI GOBIERNO ARAGON</t>
  </si>
  <si>
    <t>DG PLANIFICACION, CENTROS Y FP</t>
  </si>
  <si>
    <t>INSTALACION ELEMENTOS PCI EEI GOBIERNO ARAGÓN</t>
  </si>
  <si>
    <t>POR EL OBJETO DEL CONTRATO LAS EMPRESAS  SUELEN SER PYMES</t>
  </si>
  <si>
    <t>ADQUISICION EQUIPAMIENTO NO HOMOLOGADO EEI GOBIERNO ARAGÓN</t>
  </si>
  <si>
    <t>CPV: 39160000-1; CPV: 39162100-9; 37524100-8;39141000-2;39291000-8 y 39713200-5;39143110-0;: 39143110-0;37524000-7;39151000-5;03110000-5</t>
  </si>
  <si>
    <t>recogida selectiva de los residuos generados durante la ejecución del contrato. Asimismo, deberá retirar los embalajes y envases vacíos, para depositarlos en los contenedores correspondientes o, en su caso, en el punto limpio u otro sistema de gestión de residuos autorizados</t>
  </si>
  <si>
    <t>15 DÍAS</t>
  </si>
  <si>
    <t>SUMINISTRO E INSTALACION DE PURIFICADORES PARA AULAS DE ESCUELAS DE EDUCACION INFANTIL DE ZARAGOZA</t>
  </si>
  <si>
    <t>DERIVADO ACUERDO MARCO CONTRATACION CENTRALIZADA</t>
  </si>
  <si>
    <t>ADQUISICION VEHÍCULO DE TURISMO DE GAMA MEDIA HIBRIDO AUTORRECARGABLE (hev) PARA LA GERENCIA DE INFRAESTRUCTURAS Y EQUIPAMIENTO</t>
  </si>
  <si>
    <t>34111200-0; 34144900-7</t>
  </si>
  <si>
    <t xml:space="preserve">objeto: vehículo eficiente </t>
  </si>
  <si>
    <t>DERIVADO SISTEMA DINAMICO DE ADQUISICION</t>
  </si>
  <si>
    <t>1 mes</t>
  </si>
  <si>
    <t>POR EL OBJETO DEL CONTRATO</t>
  </si>
  <si>
    <t>AMPLIACION CEE ANGEL RIVIERE (ZARAGOZA)</t>
  </si>
  <si>
    <t>SERVICIO PROVINCIAL ZARAGOZA</t>
  </si>
  <si>
    <t>POR EL OBJETO DEL CONTRATO ADECUADO PARA PYMES</t>
  </si>
  <si>
    <t>REFORMA SALA CALDERA CEIP RAMÓN SAIZ DE VARANDA ZARAGOZA</t>
  </si>
  <si>
    <t>45214210-8</t>
  </si>
  <si>
    <t>2,5 meses</t>
  </si>
  <si>
    <t>REFORMA SALA CALDERA CEIP JOAQUÍN COSTA ZARAGOZA</t>
  </si>
  <si>
    <t>SUSTITUCION CUBIERTA IES VIRGEN DEL PILAR (ZARAGOZA)</t>
  </si>
  <si>
    <t>PABELLÓN DE EDUCACIÓN FÍSICA EN EL IES PABLO SERRANO (ZARAGOZA)</t>
  </si>
  <si>
    <t>7 meses</t>
  </si>
  <si>
    <t>ACONDICIONAMIENTO DE ESPACIO EN EL CEIP ALEJO LORÉN (CASPE)</t>
  </si>
  <si>
    <t>ACONDICIONAMIENTO ANTIGUA RESIDENCIA "FLORENCIO REPOLLES" PARA EL IES MAR DE ARAGON (CASPE)</t>
  </si>
  <si>
    <t>PROYECTO Y COCINA DE SAN MATEO DE GALLEGO</t>
  </si>
  <si>
    <t>45214210-6</t>
  </si>
  <si>
    <t>OBRAS DE ACONDICIONAMIENTO DEL IES BAIX MATARRANYA DE MAELLA</t>
  </si>
  <si>
    <t>Suministro y Servicio</t>
  </si>
  <si>
    <t>EQUIPAMIENTO DE COCINA EN EL CEIP PEÑAFLOR DE GÁLLEGO</t>
  </si>
  <si>
    <t>Suministo</t>
  </si>
  <si>
    <t>OBRAS SERVICIO PROVINCIAL
ADECUACIÓN DE ESPACIOS
CALEFACCIÓN Y FONTANERÍA</t>
  </si>
  <si>
    <t>SUSTITUCIÓN DE CALDERA EN EL IES PEDRO CERRADA (UTEBO)</t>
  </si>
  <si>
    <t>AMPLIACIÓN DEL EDIFICIO ESCOLAR DEL CRA MONTEARAGON EN CHIMILLAS (HUESCA)</t>
  </si>
  <si>
    <t xml:space="preserve">ABIERTO </t>
  </si>
  <si>
    <t>SERVICIO PROVINCIAL HUESCA</t>
  </si>
  <si>
    <t>REFUERZO DE ESTRUCTURA Y REPARACION DE GRIETAS EN EL CEIP SAN GREGORIO DE ONTIÑENA (HUESCA)</t>
  </si>
  <si>
    <t>44000000-0</t>
  </si>
  <si>
    <t>REFORMA DE LA SALA DE CALDERAS EN EL EDIFICIO B DEL IES JOSE MOR DE FUENTES DE MONZÓN (HUESCA)</t>
  </si>
  <si>
    <t>1,25 meses</t>
  </si>
  <si>
    <t>REHABILITACIÓN DE LA CUBIERTA Y MEJORA DEL AISLAMIENTO TÉRMICO EN EL IES DOMINGO MIRAL DE JACA (HUESCA). FASE I</t>
  </si>
  <si>
    <t>REHABILITACIÓN DE LA CUBIERTA Y MEJORA DEL AISLAMIENTO TÉRMICO EN EDIFICIO A DEL IES SOBRARBE DE AINSA (HUESCA)</t>
  </si>
  <si>
    <t>AMPLIACION DEL EDIFICIO ESCOLAR DE INFANTIL PARA UN AULA DE ESCOLARIZACION ANTICIPADA DE DOS AÑOS EN EL CEIP ALCORAZ DE HUESCA</t>
  </si>
  <si>
    <t>AMPLIACION DE UN AULARIO DE INFANTIL DEL CEIP PEDRO J. RUBIO DE HUESCA</t>
  </si>
  <si>
    <t xml:space="preserve"> AMPLIACIÓN DEL COMEDOR Y ADECUACIÓN DE DOS AULAS EN EL EDIFICIO CONTIGUO DEL CEIP "JOAQUÍN COSTA" DE GRAUS (HUESCA)</t>
  </si>
  <si>
    <t xml:space="preserve"> REHABILITACIÓN DE CUBIERTA DEL EDIFICIO ESCOLAR DE DOS PLANTAS DEL CRA "LA CANDELETA" EN FONZ (HUESCA)</t>
  </si>
  <si>
    <t>ABIERTO SIMPLIFICADO ABREVIADO</t>
  </si>
  <si>
    <t xml:space="preserve"> REHABILITACIÓN DE CUBIERTA EN EL EDIFICIO ESCOLAR DEL CRA "REDOLADA" EN HUERTO (HUESCA)</t>
  </si>
  <si>
    <t>ACONDICIONAMIENTO INSTALACIONES CPIFP SAN BLAS COMO CENTRO DE REFERENCIA NACIONAL DE GESTION AMBIENTAL Y BIOECONOMÍA CIRCULAR EN SAN BLAS (TERUEL)</t>
  </si>
  <si>
    <t>45214310-6</t>
  </si>
  <si>
    <t>SERVICIO PROVINCIAL TERUEL</t>
  </si>
  <si>
    <t>ACONDICIONAMIENTO DE LA CUBIERTA PARA LA MEJORA DE LA EFICIENCIA ENERGÉTICA IES VALLE JILOCA CALAMOCHA</t>
  </si>
  <si>
    <t>AMPLIACION CEIP EN OLBA (TERUEL)</t>
  </si>
  <si>
    <t>CARPINTERIA EXTERIOR Y FACHADA EN IES SIERRA PALOMERA EN CELLA (TERUEL)</t>
  </si>
  <si>
    <t>REFORMA SALA DE CALDERAS IES SANTA EMERENCIANA EN TERUEL</t>
  </si>
  <si>
    <t>45331110-0</t>
  </si>
  <si>
    <t>AMPLIACIÓN DEL EDIFICIO ESCOLAR DEL CRA "TERUEL UNO" EN PERALES DEL ALFAMBRA (TERUEL)</t>
  </si>
  <si>
    <t>AMPLIACIÓN DEL EDIFICIO ESCOLAR DEL CRA "BRONCHALES-ORIHUELA" EN BRONCHALES (TERUEL). FASE I.</t>
  </si>
  <si>
    <t>CONSTRUCCIÓN DE UN HANGAR PARA MANTENIMIENTO AEROMÉCANICO DE AVIONES CON MOTOR DE TURBINA EN EL IES "SEGUNDO DE CHOMÓN" EN EL AEROPUERTO DE TERUEL.</t>
  </si>
  <si>
    <t>ADECUACIÓN DE ESPACIOS PARA LA INCORPORACIÓN DE UN AULA DE ESCOLARIZACIÓN ANTICIPADA DE 2 AÑOS EN LA ESCUELA DE EDUCACIÓN INFANTIL DE UTRILLAS (TERUEL)</t>
  </si>
  <si>
    <t>45214200-2</t>
  </si>
  <si>
    <t>REFORMA DE LA COCINA Y COMEDOR ESCOLAR EN EL CEIP "ENSANCHE" EN TERUEL</t>
  </si>
  <si>
    <t>45421151-7</t>
  </si>
  <si>
    <t>REFORMA DE LA COCINA EN EL CRIE DE CALAMOCHA</t>
  </si>
  <si>
    <t>REFORMA DE LA COCINA DEL CEIP "NTRA. SRA. DEL PILAR" EN MONREAL DEL CAMPO</t>
  </si>
  <si>
    <t>EQUIPAMIENTO Y MOBILIARIO GUARDERÍA SANTO ANGEL CUSTODIO  ALCAÑIZ</t>
  </si>
  <si>
    <t>DG Política Educativa, OA y EP</t>
  </si>
  <si>
    <t>DG Deporte</t>
  </si>
  <si>
    <t xml:space="preserve">Servicios de Apoyo a Aulas de 2 y 3 años en Colegios Públicos de Infantil y Primaria de la C.A. de Aragón </t>
  </si>
  <si>
    <t xml:space="preserve">Obligacion en nuevas contrataciones y sustituciones de insercción laboral a colectivos desfavorecidos. </t>
  </si>
  <si>
    <t>Gran volumen de trabajadores a subrogar</t>
  </si>
  <si>
    <t>Suministro de alimentos sin elaborar a las Escuelas Infantiles del Gobierno de Aragón</t>
  </si>
  <si>
    <t>80110000-7</t>
  </si>
  <si>
    <t>15000000-8</t>
  </si>
  <si>
    <t xml:space="preserve">Alimentos de proximidad y lotes por zonas para evitar desplazamientos. </t>
  </si>
  <si>
    <t>Es un contrato dividido en muchos lotes por tipo de producto y por ubicación geográfica con la intención de que puedan participar en la licitación empresas locales y de menor tamaño.</t>
  </si>
  <si>
    <t>MANTENIMIENTO DE JARDÍN / ATADI / GI STO ANGEL CUSTODIO</t>
  </si>
  <si>
    <t>ANTENIMIENTO DE JARDÍN /GARDENIERS / EEI V OLIVA</t>
  </si>
  <si>
    <t>MANTENIMIENTO DE JARDÍN /GARDENIERS / EEI MONSALUD</t>
  </si>
  <si>
    <t>MANTENIMIENTO DE JARDÍN /GARDENIERS / eeI ARAGON</t>
  </si>
  <si>
    <t>MANTENIMIENTO DE JARDÍN /GARDENIERS / EEII SM PILAR</t>
  </si>
  <si>
    <t>En preparación</t>
  </si>
  <si>
    <t>Centro Especial de Empleo</t>
  </si>
  <si>
    <t>MANTENIMIENTO DE JARDÍN /GARDENIERS / EEI INMACULADA</t>
  </si>
  <si>
    <t>Hasta septiembre 2026, prorrogable por una anualidad</t>
  </si>
  <si>
    <t>45314320-0</t>
  </si>
  <si>
    <t>Secretaria General Técnica</t>
  </si>
  <si>
    <t>30231320-6</t>
  </si>
  <si>
    <t>30213100-6        30213200-7</t>
  </si>
  <si>
    <t>Suministro equipamiento Aulas digitales Infantil y Primaria</t>
  </si>
  <si>
    <t>30213000-5              30231320-6</t>
  </si>
  <si>
    <t>30213100-6        30213200-7          30213000-5              30231320-6</t>
  </si>
  <si>
    <t>Suministro e instalación equipamiento de fabricación aditiva para un aula tecnológica del Centro de Formación Profesional "Campus Digital"</t>
  </si>
  <si>
    <t>30232100-5</t>
  </si>
  <si>
    <t xml:space="preserve">SI </t>
  </si>
  <si>
    <t>45 días naturales</t>
  </si>
  <si>
    <t>Suministro e instalación del equipamiento de la sala de realidad virtual/inmersiva del Centro de Formación Profesional "Campus Digital"</t>
  </si>
  <si>
    <t>100 días naturales</t>
  </si>
  <si>
    <t>Suministro e instalación de equipamiento informático y tecnológico para la Escuela Superior de Conservación y Restauración de bienes culturales de Aragón (ESCYRA)</t>
  </si>
  <si>
    <t>38433000-9            38520000-6            30213100-6              30232100-5</t>
  </si>
  <si>
    <t>Suministro de equipamiento de programación y robótica para centros sostenidos con fondos públicos</t>
  </si>
  <si>
    <t>37461000-7            30232100-5                37524100-8</t>
  </si>
  <si>
    <t>OBRAS SERVICIO PROVINCIAL ADECUACIÓN DE ESPACIOS CALEFACCIÓN Y FONTANERÍA</t>
  </si>
  <si>
    <t>AMPLIACIÓN DEL EDIFICIO ESCOLAR DEL CRA "TERUEL UNO" EN PERALES DEL ALFAMBRA (TERUEL). FASE I</t>
  </si>
  <si>
    <t>CENTRO TERAPEÚTICO-EDUCATIVO EN LA ARBOLEDA EN TERUEL. FASE I.</t>
  </si>
  <si>
    <t>Contrato de Transporte escolar para los cursos 2025-26 y 2026-27 con posibilidad de dos prórrogas anuales, en la provincia de Teruel</t>
  </si>
  <si>
    <t>Sí</t>
  </si>
  <si>
    <t>2025-2027 (2 curos escolares) + 2 cursos prórroga</t>
  </si>
  <si>
    <t xml:space="preserve">Muchos lotes para poder permitir participar a PYMES. </t>
  </si>
  <si>
    <t>SERVICIO PROVINCIAL DE HUESCA</t>
  </si>
  <si>
    <t>Contrato de Transporte escolar para los cursos 2025-26 y 2026-27 con posibilidad de dos prórrogas anuales, en la provincia de Zaragoza</t>
  </si>
  <si>
    <t>Contrato de Transporte escolar para los cursos 2025-26 y 2026-27 con posibilidad de dos prórrogas anuales, en la provincia de Huesca</t>
  </si>
  <si>
    <t>¿Es un contrato RESERVADO ?</t>
  </si>
  <si>
    <t>SUJETO A REGULACIÓN ARMONIZADA</t>
  </si>
  <si>
    <t>¿PLURIANUAL?</t>
  </si>
  <si>
    <t>LOTES</t>
  </si>
  <si>
    <t>AULAS PREFABRICADAS EN VALDESPARTERA III</t>
  </si>
  <si>
    <t>Ampliación de la muestra del estudio principal del proyecto PISA 2025 en 49 centros educativos aragoneses</t>
  </si>
  <si>
    <t>Prestación asumible por una mediana empresa del sector.</t>
  </si>
  <si>
    <t>Derivado de un acuerdo marco de gran volumen de suministro</t>
  </si>
  <si>
    <t>Requisitos técnicos y solvencias adecuadas para pequeñas o medianas empresas.</t>
  </si>
  <si>
    <t>Insercción laboral a colectivos desfavorecidos. Pago subcontratistas.</t>
  </si>
  <si>
    <t>Sí (art.202 LCSP)</t>
  </si>
  <si>
    <t xml:space="preserve">FINANCIACIÓN NEXT GENERATION </t>
  </si>
  <si>
    <t>PREVISIÓN DE CONTRATACIÓN DEL DEPARTAMENTO DE EDUCACIÓN CULTURA Y DEPORTE  PARA EL AÑO 2025</t>
  </si>
  <si>
    <t>PREVISIÓN DE RESERVAS SOCIALES DE CONTRATOS DEL DEPARTAMENTO DE EDUCACIÓN CULTURA Y DEPORTE PARA 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</si>
</sst>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€&quot;#,##0.00_);[Red]\(&quot;€&quot;#,##0.00\)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#,##0.00\ &quot;€&quot;"/>
    <numFmt numFmtId="168" formatCode="#,##0.00\ [$€-C0A];\-#,##0.00\ [$€-C0A]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02020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210">
    <xf numFmtId="0" fontId="0" fillId="0" borderId="0" xfId="0"/>
    <xf numFmtId="0" fontId="1" fillId="3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/>
    <xf numFmtId="4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68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4" fontId="0" fillId="0" borderId="1" xfId="0" applyNumberFormat="1" applyBorder="1" applyAlignment="1">
      <alignment wrapText="1"/>
    </xf>
    <xf numFmtId="14" fontId="0" fillId="0" borderId="1" xfId="0" applyNumberFormat="1" applyBorder="1" applyAlignment="1">
      <alignment wrapText="1"/>
    </xf>
    <xf numFmtId="167" fontId="0" fillId="0" borderId="1" xfId="0" applyNumberFormat="1" applyBorder="1" applyAlignment="1">
      <alignment wrapText="1"/>
    </xf>
    <xf numFmtId="17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" fontId="14" fillId="0" borderId="1" xfId="0" applyNumberFormat="1" applyFont="1" applyBorder="1" applyAlignment="1">
      <alignment horizontal="center" vertical="center"/>
    </xf>
    <xf numFmtId="4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7" fontId="0" fillId="11" borderId="1" xfId="0" applyNumberForma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4" fontId="9" fillId="11" borderId="1" xfId="0" applyNumberFormat="1" applyFont="1" applyFill="1" applyBorder="1" applyAlignment="1">
      <alignment horizontal="center" vertical="center" wrapText="1"/>
    </xf>
    <xf numFmtId="17" fontId="9" fillId="11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vertical="center" wrapText="1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wrapText="1"/>
    </xf>
    <xf numFmtId="0" fontId="0" fillId="11" borderId="1" xfId="0" applyFill="1" applyBorder="1"/>
    <xf numFmtId="0" fontId="0" fillId="0" borderId="1" xfId="0" applyBorder="1" applyAlignment="1">
      <alignment horizontal="center"/>
    </xf>
    <xf numFmtId="0" fontId="16" fillId="11" borderId="1" xfId="0" applyFont="1" applyFill="1" applyBorder="1"/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16" fillId="11" borderId="1" xfId="0" applyNumberFormat="1" applyFont="1" applyFill="1" applyBorder="1"/>
    <xf numFmtId="0" fontId="17" fillId="11" borderId="1" xfId="0" applyFont="1" applyFill="1" applyBorder="1" applyAlignment="1">
      <alignment wrapText="1"/>
    </xf>
    <xf numFmtId="17" fontId="16" fillId="11" borderId="1" xfId="0" applyNumberFormat="1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/>
    <xf numFmtId="3" fontId="0" fillId="0" borderId="1" xfId="0" applyNumberFormat="1" applyBorder="1"/>
    <xf numFmtId="166" fontId="0" fillId="0" borderId="1" xfId="2" applyFont="1" applyBorder="1"/>
    <xf numFmtId="166" fontId="0" fillId="11" borderId="1" xfId="2" applyFont="1" applyFill="1" applyBorder="1"/>
    <xf numFmtId="0" fontId="18" fillId="0" borderId="1" xfId="0" applyFont="1" applyBorder="1" applyAlignment="1">
      <alignment wrapText="1"/>
    </xf>
    <xf numFmtId="4" fontId="0" fillId="11" borderId="1" xfId="0" applyNumberFormat="1" applyFill="1" applyBorder="1"/>
    <xf numFmtId="4" fontId="13" fillId="0" borderId="1" xfId="0" applyNumberFormat="1" applyFont="1" applyBorder="1"/>
    <xf numFmtId="3" fontId="9" fillId="11" borderId="1" xfId="0" applyNumberFormat="1" applyFont="1" applyFill="1" applyBorder="1"/>
    <xf numFmtId="0" fontId="0" fillId="0" borderId="20" xfId="0" applyBorder="1" applyAlignment="1">
      <alignment wrapText="1"/>
    </xf>
    <xf numFmtId="165" fontId="0" fillId="0" borderId="1" xfId="1" applyFont="1" applyBorder="1"/>
    <xf numFmtId="0" fontId="0" fillId="0" borderId="9" xfId="0" applyBorder="1" applyAlignment="1">
      <alignment wrapText="1"/>
    </xf>
    <xf numFmtId="0" fontId="0" fillId="0" borderId="9" xfId="0" applyBorder="1"/>
    <xf numFmtId="165" fontId="0" fillId="0" borderId="9" xfId="1" applyFont="1" applyBorder="1"/>
    <xf numFmtId="165" fontId="0" fillId="0" borderId="9" xfId="0" applyNumberFormat="1" applyBorder="1"/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1" xfId="0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17" fontId="0" fillId="0" borderId="21" xfId="0" applyNumberFormat="1" applyBorder="1"/>
    <xf numFmtId="0" fontId="0" fillId="0" borderId="21" xfId="0" applyBorder="1" applyAlignment="1">
      <alignment wrapTex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165" fontId="0" fillId="0" borderId="1" xfId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17" fontId="0" fillId="0" borderId="1" xfId="0" applyNumberFormat="1" applyBorder="1"/>
    <xf numFmtId="165" fontId="0" fillId="11" borderId="1" xfId="1" applyFont="1" applyFill="1" applyBorder="1" applyAlignment="1">
      <alignment horizontal="center" vertical="center"/>
    </xf>
    <xf numFmtId="17" fontId="16" fillId="0" borderId="1" xfId="0" applyNumberFormat="1" applyFont="1" applyBorder="1"/>
    <xf numFmtId="0" fontId="16" fillId="0" borderId="1" xfId="0" applyFont="1" applyFill="1" applyBorder="1"/>
    <xf numFmtId="0" fontId="1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2" xfId="0" applyBorder="1"/>
    <xf numFmtId="0" fontId="0" fillId="0" borderId="22" xfId="0" applyFill="1" applyBorder="1" applyAlignment="1">
      <alignment horizontal="center" wrapText="1"/>
    </xf>
    <xf numFmtId="0" fontId="0" fillId="0" borderId="22" xfId="0" applyFill="1" applyBorder="1" applyAlignment="1">
      <alignment horizontal="center" vertical="center" wrapText="1"/>
    </xf>
    <xf numFmtId="0" fontId="9" fillId="0" borderId="20" xfId="0" applyFont="1" applyBorder="1" applyAlignment="1">
      <alignment vertical="center"/>
    </xf>
    <xf numFmtId="0" fontId="9" fillId="11" borderId="20" xfId="0" applyFont="1" applyFill="1" applyBorder="1" applyAlignment="1">
      <alignment vertical="center"/>
    </xf>
    <xf numFmtId="0" fontId="0" fillId="0" borderId="24" xfId="0" applyBorder="1"/>
    <xf numFmtId="0" fontId="0" fillId="0" borderId="20" xfId="0" applyBorder="1"/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9" fillId="0" borderId="20" xfId="0" applyFont="1" applyBorder="1" applyAlignment="1">
      <alignment wrapText="1"/>
    </xf>
    <xf numFmtId="0" fontId="9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7" fontId="9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wrapText="1"/>
    </xf>
    <xf numFmtId="0" fontId="9" fillId="0" borderId="26" xfId="0" applyFont="1" applyBorder="1" applyAlignment="1">
      <alignment vertical="center" wrapText="1"/>
    </xf>
    <xf numFmtId="0" fontId="9" fillId="0" borderId="28" xfId="0" applyFont="1" applyBorder="1" applyAlignment="1">
      <alignment horizontal="left" vertical="center" wrapText="1"/>
    </xf>
    <xf numFmtId="0" fontId="9" fillId="11" borderId="28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0" fillId="0" borderId="28" xfId="0" applyBorder="1" applyAlignment="1">
      <alignment wrapText="1"/>
    </xf>
    <xf numFmtId="0" fontId="0" fillId="0" borderId="28" xfId="0" applyBorder="1" applyAlignment="1">
      <alignment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9" fillId="0" borderId="28" xfId="0" applyFont="1" applyFill="1" applyBorder="1" applyAlignment="1">
      <alignment horizontal="left" vertical="center" wrapText="1"/>
    </xf>
    <xf numFmtId="0" fontId="9" fillId="0" borderId="28" xfId="0" applyFont="1" applyBorder="1" applyAlignment="1">
      <alignment wrapText="1"/>
    </xf>
    <xf numFmtId="0" fontId="17" fillId="11" borderId="28" xfId="0" applyFont="1" applyFill="1" applyBorder="1" applyAlignment="1">
      <alignment wrapText="1"/>
    </xf>
    <xf numFmtId="0" fontId="15" fillId="11" borderId="28" xfId="0" applyFont="1" applyFill="1" applyBorder="1" applyAlignment="1">
      <alignment vertical="center" wrapText="1"/>
    </xf>
    <xf numFmtId="0" fontId="0" fillId="11" borderId="28" xfId="0" applyFill="1" applyBorder="1" applyAlignment="1">
      <alignment wrapText="1"/>
    </xf>
    <xf numFmtId="0" fontId="9" fillId="0" borderId="28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16" fillId="0" borderId="28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15" fillId="11" borderId="28" xfId="0" applyFont="1" applyFill="1" applyBorder="1" applyAlignment="1">
      <alignment horizontal="left" vertical="center" wrapText="1"/>
    </xf>
    <xf numFmtId="0" fontId="15" fillId="11" borderId="32" xfId="0" applyFont="1" applyFill="1" applyBorder="1" applyAlignment="1">
      <alignment horizontal="left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34" xfId="0" applyBorder="1"/>
    <xf numFmtId="165" fontId="0" fillId="11" borderId="34" xfId="1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11" borderId="29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18" fillId="0" borderId="2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9" fillId="11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visi&#243;n%20Contratos%20PLAN%20ANUAL%202025%20B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pcpatc/3_SERVICIO%20DE%20PROTECCI&#211;N,%20CONSERVACION%20Y%20RESTAURACION/01%20GESTI&#211;N%20SERVICIO/04%20GESTI&#211;N%20ECON&#211;MICA/Presup.%202025/PLAN%20DE%20CONTRATACION%202025/BM_Previsi&#243;n%20Contratos%20PLAN%20ANUAL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G%20Patrimonio%20Cultural%20-%20Recibido/Previsi&#243;n%20Contratos%20PLAN%20ANUAL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G%20Politica%20Educativa%20-%20Recibido/Previsi&#243;n%20Contratos%20PLAN%20ANUAL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Gerencia%20Educaci&#243;n%20-%20Recibido%20(falta%20unificar%20previsi&#243;n%20futura%20con%20sspps)/GIE_Previsi&#243;n%20Contratos%20PLAN%20ANUAL%202025%20EC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raciara\Downloads\Previsi&#243;n%20Contratos%20PLAN%20ANUAL%202025-in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GIE 2025"/>
      <sheetName val="Previsión Reservados 2025"/>
      <sheetName val="Hoja1"/>
      <sheetName val="Previsión contratos SSPP 2025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isión Contratos 2025"/>
      <sheetName val="Previsión Reservados 2025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8"/>
  <sheetViews>
    <sheetView tabSelected="1" zoomScale="85" zoomScaleNormal="85" workbookViewId="0">
      <pane ySplit="3" topLeftCell="A4" activePane="bottomLeft" state="frozen"/>
      <selection pane="bottomLeft" activeCell="C4" sqref="C4"/>
    </sheetView>
  </sheetViews>
  <sheetFormatPr baseColWidth="10" defaultColWidth="11.42578125" defaultRowHeight="15" x14ac:dyDescent="0.25"/>
  <cols>
    <col min="1" max="1" width="43" hidden="1" customWidth="1"/>
    <col min="2" max="2" width="23.28515625" hidden="1" customWidth="1"/>
    <col min="3" max="3" width="42.85546875" customWidth="1"/>
    <col min="4" max="4" width="12.28515625" customWidth="1"/>
    <col min="5" max="5" width="25.5703125" customWidth="1"/>
    <col min="6" max="6" width="22" customWidth="1"/>
    <col min="7" max="7" width="23.7109375" customWidth="1"/>
    <col min="8" max="8" width="22.140625" customWidth="1"/>
    <col min="9" max="9" width="21.28515625" customWidth="1"/>
    <col min="10" max="10" width="18.7109375" customWidth="1"/>
    <col min="11" max="11" width="16.7109375" customWidth="1"/>
    <col min="12" max="12" width="11.5703125" customWidth="1"/>
    <col min="13" max="13" width="18.85546875" customWidth="1"/>
    <col min="14" max="14" width="18.7109375" customWidth="1"/>
    <col min="15" max="15" width="19" customWidth="1"/>
    <col min="16" max="16" width="20.7109375" customWidth="1"/>
    <col min="17" max="17" width="9.28515625" customWidth="1"/>
    <col min="18" max="18" width="18" customWidth="1"/>
    <col min="19" max="19" width="15.85546875" customWidth="1"/>
    <col min="20" max="20" width="12.42578125" customWidth="1"/>
    <col min="21" max="21" width="18.7109375" style="83" customWidth="1"/>
    <col min="22" max="22" width="14.140625" style="196" customWidth="1"/>
    <col min="23" max="23" width="9.42578125" style="131" customWidth="1"/>
    <col min="24" max="24" width="29.28515625" customWidth="1"/>
    <col min="25" max="25" width="17.5703125" style="131" customWidth="1"/>
    <col min="26" max="27" width="21.85546875" hidden="1" customWidth="1"/>
    <col min="28" max="28" width="15.140625" hidden="1" customWidth="1"/>
    <col min="29" max="16384" width="11.42578125" style="52"/>
  </cols>
  <sheetData>
    <row r="1" spans="1:28" ht="36.75" customHeight="1" thickBot="1" x14ac:dyDescent="0.3">
      <c r="A1" s="208" t="s">
        <v>428</v>
      </c>
      <c r="B1" s="208"/>
      <c r="C1" s="208"/>
      <c r="D1" s="208"/>
      <c r="E1" s="208"/>
      <c r="F1" s="208"/>
      <c r="G1" s="208"/>
      <c r="H1" s="208"/>
      <c r="I1" s="208"/>
    </row>
    <row r="2" spans="1:28" ht="53.25" customHeight="1" thickBot="1" x14ac:dyDescent="0.3">
      <c r="A2" s="6"/>
      <c r="B2" s="6"/>
      <c r="C2" s="5"/>
      <c r="D2" s="5"/>
      <c r="E2" s="205" t="s">
        <v>11</v>
      </c>
      <c r="F2" s="206"/>
      <c r="G2" s="206"/>
      <c r="H2" s="206"/>
      <c r="I2" s="207"/>
      <c r="J2" s="5"/>
      <c r="W2" s="202" t="s">
        <v>15</v>
      </c>
      <c r="X2" s="204"/>
      <c r="Y2" s="202" t="s">
        <v>416</v>
      </c>
      <c r="Z2" s="203"/>
      <c r="AA2" s="203"/>
      <c r="AB2" s="204"/>
    </row>
    <row r="3" spans="1:28" s="53" customFormat="1" ht="60.75" customHeight="1" thickBot="1" x14ac:dyDescent="0.3">
      <c r="A3" s="36" t="s">
        <v>0</v>
      </c>
      <c r="B3" s="37" t="s">
        <v>130</v>
      </c>
      <c r="C3" s="37" t="s">
        <v>1</v>
      </c>
      <c r="D3" s="38" t="s">
        <v>131</v>
      </c>
      <c r="E3" s="36" t="s">
        <v>109</v>
      </c>
      <c r="F3" s="37" t="s">
        <v>107</v>
      </c>
      <c r="G3" s="37" t="s">
        <v>108</v>
      </c>
      <c r="H3" s="37" t="s">
        <v>106</v>
      </c>
      <c r="I3" s="39" t="s">
        <v>105</v>
      </c>
      <c r="J3" s="40" t="s">
        <v>2</v>
      </c>
      <c r="K3" s="37" t="s">
        <v>417</v>
      </c>
      <c r="L3" s="37" t="s">
        <v>418</v>
      </c>
      <c r="M3" s="37" t="s">
        <v>6</v>
      </c>
      <c r="N3" s="37" t="s">
        <v>5</v>
      </c>
      <c r="O3" s="37" t="s">
        <v>7</v>
      </c>
      <c r="P3" s="37" t="s">
        <v>136</v>
      </c>
      <c r="Q3" s="37" t="s">
        <v>419</v>
      </c>
      <c r="R3" s="37" t="s">
        <v>10</v>
      </c>
      <c r="S3" s="37" t="s">
        <v>3</v>
      </c>
      <c r="T3" s="37" t="s">
        <v>4</v>
      </c>
      <c r="U3" s="41" t="s">
        <v>13</v>
      </c>
      <c r="V3" s="41" t="s">
        <v>427</v>
      </c>
      <c r="W3" s="36" t="s">
        <v>8</v>
      </c>
      <c r="X3" s="39" t="s">
        <v>9</v>
      </c>
      <c r="Y3" s="36" t="s">
        <v>8</v>
      </c>
      <c r="Z3" s="37" t="s">
        <v>14</v>
      </c>
      <c r="AA3" s="37" t="s">
        <v>128</v>
      </c>
      <c r="AB3" s="55" t="s">
        <v>12</v>
      </c>
    </row>
    <row r="4" spans="1:28" s="54" customFormat="1" ht="267.75" x14ac:dyDescent="0.25">
      <c r="A4" s="43" t="s">
        <v>124</v>
      </c>
      <c r="B4" s="132">
        <v>4211</v>
      </c>
      <c r="C4" s="147" t="s">
        <v>215</v>
      </c>
      <c r="D4" s="148" t="s">
        <v>216</v>
      </c>
      <c r="E4" s="149" t="s">
        <v>217</v>
      </c>
      <c r="F4" s="149" t="s">
        <v>218</v>
      </c>
      <c r="G4" s="150"/>
      <c r="H4" s="149" t="s">
        <v>219</v>
      </c>
      <c r="I4" s="149" t="s">
        <v>220</v>
      </c>
      <c r="J4" s="150" t="s">
        <v>97</v>
      </c>
      <c r="K4" s="150" t="s">
        <v>135</v>
      </c>
      <c r="L4" s="150" t="s">
        <v>134</v>
      </c>
      <c r="M4" s="151">
        <v>1877623.63</v>
      </c>
      <c r="N4" s="151">
        <v>2271924.59</v>
      </c>
      <c r="O4" s="151">
        <v>1877623.63</v>
      </c>
      <c r="P4" s="149" t="s">
        <v>221</v>
      </c>
      <c r="Q4" s="152" t="s">
        <v>135</v>
      </c>
      <c r="R4" s="153">
        <v>45658</v>
      </c>
      <c r="S4" s="153">
        <v>45828</v>
      </c>
      <c r="T4" s="149" t="s">
        <v>222</v>
      </c>
      <c r="U4" s="154" t="s">
        <v>223</v>
      </c>
      <c r="V4" s="190" t="s">
        <v>135</v>
      </c>
      <c r="W4" s="152" t="s">
        <v>135</v>
      </c>
      <c r="X4" s="155" t="s">
        <v>224</v>
      </c>
      <c r="Y4" s="181" t="s">
        <v>135</v>
      </c>
      <c r="Z4" s="140"/>
      <c r="AA4" s="66"/>
      <c r="AB4" s="66"/>
    </row>
    <row r="5" spans="1:28" s="54" customFormat="1" ht="229.5" x14ac:dyDescent="0.25">
      <c r="A5" s="43" t="s">
        <v>124</v>
      </c>
      <c r="B5" s="132">
        <v>4211</v>
      </c>
      <c r="C5" s="156" t="s">
        <v>225</v>
      </c>
      <c r="D5" s="35" t="s">
        <v>226</v>
      </c>
      <c r="E5" s="60" t="s">
        <v>227</v>
      </c>
      <c r="F5" s="60" t="s">
        <v>228</v>
      </c>
      <c r="G5" s="61"/>
      <c r="H5" s="61"/>
      <c r="I5" s="61"/>
      <c r="J5" s="61" t="s">
        <v>100</v>
      </c>
      <c r="K5" s="61" t="s">
        <v>135</v>
      </c>
      <c r="L5" s="61" t="s">
        <v>134</v>
      </c>
      <c r="M5" s="62">
        <v>48361.25</v>
      </c>
      <c r="N5" s="62">
        <v>58517.11</v>
      </c>
      <c r="O5" s="62">
        <v>48361.25</v>
      </c>
      <c r="P5" s="63" t="s">
        <v>229</v>
      </c>
      <c r="Q5" s="63" t="s">
        <v>135</v>
      </c>
      <c r="R5" s="64">
        <v>45658</v>
      </c>
      <c r="S5" s="64">
        <v>45828</v>
      </c>
      <c r="T5" s="60" t="s">
        <v>230</v>
      </c>
      <c r="U5" s="33" t="s">
        <v>223</v>
      </c>
      <c r="V5" s="191" t="s">
        <v>135</v>
      </c>
      <c r="W5" s="63" t="s">
        <v>134</v>
      </c>
      <c r="X5" s="65" t="s">
        <v>231</v>
      </c>
      <c r="Y5" s="182" t="s">
        <v>135</v>
      </c>
      <c r="Z5" s="140"/>
      <c r="AA5" s="66"/>
      <c r="AB5" s="66"/>
    </row>
    <row r="6" spans="1:28" s="54" customFormat="1" ht="229.5" x14ac:dyDescent="0.25">
      <c r="A6" s="43" t="s">
        <v>124</v>
      </c>
      <c r="B6" s="132">
        <v>4211</v>
      </c>
      <c r="C6" s="156" t="s">
        <v>232</v>
      </c>
      <c r="D6" s="35" t="s">
        <v>226</v>
      </c>
      <c r="E6" s="60" t="s">
        <v>233</v>
      </c>
      <c r="F6" s="60" t="s">
        <v>228</v>
      </c>
      <c r="G6" s="61"/>
      <c r="H6" s="61"/>
      <c r="I6" s="61"/>
      <c r="J6" s="61" t="s">
        <v>100</v>
      </c>
      <c r="K6" s="61" t="s">
        <v>135</v>
      </c>
      <c r="L6" s="61" t="s">
        <v>134</v>
      </c>
      <c r="M6" s="62">
        <v>36350.43</v>
      </c>
      <c r="N6" s="62">
        <v>43984.02</v>
      </c>
      <c r="O6" s="62">
        <v>36350.43</v>
      </c>
      <c r="P6" s="63" t="s">
        <v>229</v>
      </c>
      <c r="Q6" s="63" t="s">
        <v>135</v>
      </c>
      <c r="R6" s="64">
        <v>45658</v>
      </c>
      <c r="S6" s="64">
        <v>45828</v>
      </c>
      <c r="T6" s="60" t="s">
        <v>230</v>
      </c>
      <c r="U6" s="33" t="s">
        <v>223</v>
      </c>
      <c r="V6" s="191" t="s">
        <v>135</v>
      </c>
      <c r="W6" s="63" t="s">
        <v>134</v>
      </c>
      <c r="X6" s="65" t="s">
        <v>231</v>
      </c>
      <c r="Y6" s="182" t="s">
        <v>135</v>
      </c>
      <c r="Z6" s="140"/>
      <c r="AA6" s="66"/>
      <c r="AB6" s="66"/>
    </row>
    <row r="7" spans="1:28" s="54" customFormat="1" ht="229.5" x14ac:dyDescent="0.25">
      <c r="A7" s="43" t="s">
        <v>124</v>
      </c>
      <c r="B7" s="132">
        <v>4211</v>
      </c>
      <c r="C7" s="156" t="s">
        <v>234</v>
      </c>
      <c r="D7" s="35" t="s">
        <v>235</v>
      </c>
      <c r="E7" s="60" t="s">
        <v>236</v>
      </c>
      <c r="F7" s="60" t="s">
        <v>228</v>
      </c>
      <c r="G7" s="61"/>
      <c r="H7" s="61"/>
      <c r="I7" s="61"/>
      <c r="J7" s="61" t="s">
        <v>100</v>
      </c>
      <c r="K7" s="61" t="s">
        <v>135</v>
      </c>
      <c r="L7" s="61" t="s">
        <v>134</v>
      </c>
      <c r="M7" s="62">
        <v>28842.32</v>
      </c>
      <c r="N7" s="62">
        <v>21977.33</v>
      </c>
      <c r="O7" s="62">
        <v>34899.21</v>
      </c>
      <c r="P7" s="63" t="s">
        <v>229</v>
      </c>
      <c r="Q7" s="63" t="s">
        <v>135</v>
      </c>
      <c r="R7" s="64">
        <v>45658</v>
      </c>
      <c r="S7" s="64">
        <v>45828</v>
      </c>
      <c r="T7" s="60" t="s">
        <v>230</v>
      </c>
      <c r="U7" s="33" t="s">
        <v>223</v>
      </c>
      <c r="V7" s="191" t="s">
        <v>135</v>
      </c>
      <c r="W7" s="63" t="s">
        <v>134</v>
      </c>
      <c r="X7" s="65" t="s">
        <v>231</v>
      </c>
      <c r="Y7" s="182" t="s">
        <v>135</v>
      </c>
      <c r="Z7" s="140"/>
      <c r="AA7" s="66"/>
      <c r="AB7" s="66"/>
    </row>
    <row r="8" spans="1:28" s="54" customFormat="1" ht="267.75" x14ac:dyDescent="0.25">
      <c r="A8" s="43" t="s">
        <v>124</v>
      </c>
      <c r="B8" s="132">
        <v>4211</v>
      </c>
      <c r="C8" s="156" t="s">
        <v>237</v>
      </c>
      <c r="D8" s="35" t="s">
        <v>216</v>
      </c>
      <c r="E8" s="60" t="s">
        <v>217</v>
      </c>
      <c r="F8" s="60" t="s">
        <v>238</v>
      </c>
      <c r="G8" s="61"/>
      <c r="H8" s="60" t="s">
        <v>219</v>
      </c>
      <c r="I8" s="60" t="s">
        <v>220</v>
      </c>
      <c r="J8" s="61" t="s">
        <v>97</v>
      </c>
      <c r="K8" s="61" t="s">
        <v>135</v>
      </c>
      <c r="L8" s="61" t="s">
        <v>134</v>
      </c>
      <c r="M8" s="62">
        <v>3337755.41</v>
      </c>
      <c r="N8" s="62">
        <v>4038684.05</v>
      </c>
      <c r="O8" s="62">
        <v>3337755.41</v>
      </c>
      <c r="P8" s="63" t="s">
        <v>221</v>
      </c>
      <c r="Q8" s="63" t="s">
        <v>135</v>
      </c>
      <c r="R8" s="64">
        <v>45689</v>
      </c>
      <c r="S8" s="64">
        <v>45828</v>
      </c>
      <c r="T8" s="60" t="s">
        <v>239</v>
      </c>
      <c r="U8" s="33" t="s">
        <v>223</v>
      </c>
      <c r="V8" s="191" t="s">
        <v>135</v>
      </c>
      <c r="W8" s="63" t="s">
        <v>135</v>
      </c>
      <c r="X8" s="58" t="s">
        <v>224</v>
      </c>
      <c r="Y8" s="182" t="s">
        <v>135</v>
      </c>
      <c r="Z8" s="140"/>
      <c r="AA8" s="66"/>
      <c r="AB8" s="66"/>
    </row>
    <row r="9" spans="1:28" s="54" customFormat="1" ht="229.5" x14ac:dyDescent="0.25">
      <c r="A9" s="43" t="s">
        <v>124</v>
      </c>
      <c r="B9" s="132">
        <v>4211</v>
      </c>
      <c r="C9" s="156" t="s">
        <v>240</v>
      </c>
      <c r="D9" s="35" t="s">
        <v>226</v>
      </c>
      <c r="E9" s="60" t="s">
        <v>227</v>
      </c>
      <c r="F9" s="60" t="s">
        <v>228</v>
      </c>
      <c r="G9" s="61"/>
      <c r="H9" s="61"/>
      <c r="I9" s="61"/>
      <c r="J9" s="61" t="s">
        <v>100</v>
      </c>
      <c r="K9" s="61" t="s">
        <v>135</v>
      </c>
      <c r="L9" s="61" t="s">
        <v>134</v>
      </c>
      <c r="M9" s="62">
        <v>42741.5</v>
      </c>
      <c r="N9" s="62">
        <v>51717.22</v>
      </c>
      <c r="O9" s="62">
        <v>42741.5</v>
      </c>
      <c r="P9" s="63" t="s">
        <v>229</v>
      </c>
      <c r="Q9" s="63" t="s">
        <v>135</v>
      </c>
      <c r="R9" s="64">
        <v>45689</v>
      </c>
      <c r="S9" s="64">
        <v>45828</v>
      </c>
      <c r="T9" s="60" t="s">
        <v>239</v>
      </c>
      <c r="U9" s="33" t="s">
        <v>223</v>
      </c>
      <c r="V9" s="191" t="s">
        <v>135</v>
      </c>
      <c r="W9" s="63" t="s">
        <v>134</v>
      </c>
      <c r="X9" s="65" t="s">
        <v>231</v>
      </c>
      <c r="Y9" s="182" t="s">
        <v>135</v>
      </c>
      <c r="Z9" s="140"/>
      <c r="AA9" s="66"/>
      <c r="AB9" s="66"/>
    </row>
    <row r="10" spans="1:28" s="54" customFormat="1" ht="229.5" x14ac:dyDescent="0.25">
      <c r="A10" s="43" t="s">
        <v>124</v>
      </c>
      <c r="B10" s="132">
        <v>4211</v>
      </c>
      <c r="C10" s="156" t="s">
        <v>241</v>
      </c>
      <c r="D10" s="35" t="s">
        <v>226</v>
      </c>
      <c r="E10" s="60" t="s">
        <v>233</v>
      </c>
      <c r="F10" s="60" t="s">
        <v>228</v>
      </c>
      <c r="G10" s="61"/>
      <c r="H10" s="61"/>
      <c r="I10" s="61"/>
      <c r="J10" s="61" t="s">
        <v>100</v>
      </c>
      <c r="K10" s="61" t="s">
        <v>135</v>
      </c>
      <c r="L10" s="61" t="s">
        <v>134</v>
      </c>
      <c r="M10" s="67">
        <v>33505.49</v>
      </c>
      <c r="N10" s="67">
        <v>40541.64</v>
      </c>
      <c r="O10" s="67">
        <v>33505.49</v>
      </c>
      <c r="P10" s="63" t="s">
        <v>229</v>
      </c>
      <c r="Q10" s="63" t="s">
        <v>135</v>
      </c>
      <c r="R10" s="64">
        <v>45689</v>
      </c>
      <c r="S10" s="64">
        <v>45828</v>
      </c>
      <c r="T10" s="60" t="s">
        <v>239</v>
      </c>
      <c r="U10" s="33" t="s">
        <v>223</v>
      </c>
      <c r="V10" s="191" t="s">
        <v>135</v>
      </c>
      <c r="W10" s="63" t="s">
        <v>134</v>
      </c>
      <c r="X10" s="65" t="s">
        <v>231</v>
      </c>
      <c r="Y10" s="182" t="s">
        <v>135</v>
      </c>
      <c r="Z10" s="140"/>
      <c r="AA10" s="66"/>
      <c r="AB10" s="66"/>
    </row>
    <row r="11" spans="1:28" s="54" customFormat="1" ht="229.5" x14ac:dyDescent="0.25">
      <c r="A11" s="43" t="s">
        <v>124</v>
      </c>
      <c r="B11" s="132">
        <v>4211</v>
      </c>
      <c r="C11" s="156" t="s">
        <v>242</v>
      </c>
      <c r="D11" s="35" t="s">
        <v>235</v>
      </c>
      <c r="E11" s="60" t="s">
        <v>236</v>
      </c>
      <c r="F11" s="60" t="s">
        <v>228</v>
      </c>
      <c r="G11" s="61"/>
      <c r="H11" s="61"/>
      <c r="I11" s="61"/>
      <c r="J11" s="61" t="s">
        <v>100</v>
      </c>
      <c r="K11" s="61" t="s">
        <v>135</v>
      </c>
      <c r="L11" s="61" t="s">
        <v>134</v>
      </c>
      <c r="M11" s="62">
        <v>22020.75</v>
      </c>
      <c r="N11" s="62">
        <v>26645.11</v>
      </c>
      <c r="O11" s="62">
        <v>22020.75</v>
      </c>
      <c r="P11" s="63" t="s">
        <v>229</v>
      </c>
      <c r="Q11" s="63" t="s">
        <v>135</v>
      </c>
      <c r="R11" s="64">
        <v>45689</v>
      </c>
      <c r="S11" s="64">
        <v>45828</v>
      </c>
      <c r="T11" s="60" t="s">
        <v>239</v>
      </c>
      <c r="U11" s="33" t="s">
        <v>223</v>
      </c>
      <c r="V11" s="191" t="s">
        <v>135</v>
      </c>
      <c r="W11" s="63" t="s">
        <v>134</v>
      </c>
      <c r="X11" s="65" t="s">
        <v>231</v>
      </c>
      <c r="Y11" s="182" t="s">
        <v>135</v>
      </c>
      <c r="Z11" s="140"/>
      <c r="AA11" s="66"/>
      <c r="AB11" s="66"/>
    </row>
    <row r="12" spans="1:28" s="54" customFormat="1" ht="267.75" x14ac:dyDescent="0.25">
      <c r="A12" s="43" t="s">
        <v>124</v>
      </c>
      <c r="B12" s="132">
        <v>4211</v>
      </c>
      <c r="C12" s="157" t="s">
        <v>243</v>
      </c>
      <c r="D12" s="35" t="s">
        <v>216</v>
      </c>
      <c r="E12" s="60" t="s">
        <v>217</v>
      </c>
      <c r="F12" s="60" t="s">
        <v>218</v>
      </c>
      <c r="G12" s="61"/>
      <c r="H12" s="60" t="s">
        <v>219</v>
      </c>
      <c r="I12" s="60" t="s">
        <v>220</v>
      </c>
      <c r="J12" s="61" t="s">
        <v>97</v>
      </c>
      <c r="K12" s="61" t="s">
        <v>135</v>
      </c>
      <c r="L12" s="61" t="s">
        <v>134</v>
      </c>
      <c r="M12" s="68">
        <v>1276286.27</v>
      </c>
      <c r="N12" s="68">
        <v>1544306.39</v>
      </c>
      <c r="O12" s="68">
        <v>1276286.27</v>
      </c>
      <c r="P12" s="69" t="s">
        <v>221</v>
      </c>
      <c r="Q12" s="61" t="s">
        <v>135</v>
      </c>
      <c r="R12" s="70">
        <v>45717</v>
      </c>
      <c r="S12" s="70">
        <v>45901</v>
      </c>
      <c r="T12" s="71" t="s">
        <v>244</v>
      </c>
      <c r="U12" s="33" t="s">
        <v>223</v>
      </c>
      <c r="V12" s="191" t="s">
        <v>135</v>
      </c>
      <c r="W12" s="63" t="s">
        <v>135</v>
      </c>
      <c r="X12" s="58" t="s">
        <v>224</v>
      </c>
      <c r="Y12" s="182" t="s">
        <v>135</v>
      </c>
      <c r="Z12" s="140"/>
      <c r="AA12" s="66"/>
      <c r="AB12" s="66"/>
    </row>
    <row r="13" spans="1:28" s="54" customFormat="1" ht="45" x14ac:dyDescent="0.25">
      <c r="A13" s="79" t="s">
        <v>124</v>
      </c>
      <c r="B13" s="133">
        <v>4211</v>
      </c>
      <c r="C13" s="157" t="s">
        <v>251</v>
      </c>
      <c r="D13" s="73" t="s">
        <v>252</v>
      </c>
      <c r="E13" s="74"/>
      <c r="F13" s="33" t="s">
        <v>426</v>
      </c>
      <c r="G13" s="68"/>
      <c r="H13" s="75"/>
      <c r="I13" s="74"/>
      <c r="J13" s="69" t="s">
        <v>97</v>
      </c>
      <c r="K13" s="69" t="s">
        <v>135</v>
      </c>
      <c r="L13" s="69" t="s">
        <v>135</v>
      </c>
      <c r="M13" s="68">
        <v>141813.20000000001</v>
      </c>
      <c r="N13" s="68">
        <v>171593.97</v>
      </c>
      <c r="O13" s="68">
        <f>M13</f>
        <v>141813.20000000001</v>
      </c>
      <c r="P13" s="73" t="s">
        <v>229</v>
      </c>
      <c r="Q13" s="69" t="s">
        <v>135</v>
      </c>
      <c r="R13" s="70">
        <v>45717</v>
      </c>
      <c r="S13" s="70">
        <v>45809</v>
      </c>
      <c r="T13" s="71" t="s">
        <v>253</v>
      </c>
      <c r="U13" s="33" t="s">
        <v>223</v>
      </c>
      <c r="V13" s="192" t="s">
        <v>135</v>
      </c>
      <c r="W13" s="71" t="s">
        <v>134</v>
      </c>
      <c r="X13" s="58" t="s">
        <v>254</v>
      </c>
      <c r="Y13" s="183" t="s">
        <v>135</v>
      </c>
      <c r="Z13" s="141"/>
      <c r="AA13" s="66"/>
      <c r="AB13" s="66"/>
    </row>
    <row r="14" spans="1:28" s="54" customFormat="1" ht="255" x14ac:dyDescent="0.25">
      <c r="A14" s="79" t="s">
        <v>124</v>
      </c>
      <c r="B14" s="132">
        <v>4211</v>
      </c>
      <c r="C14" s="157" t="s">
        <v>255</v>
      </c>
      <c r="D14" s="73" t="s">
        <v>216</v>
      </c>
      <c r="E14" s="74" t="s">
        <v>217</v>
      </c>
      <c r="F14" s="74" t="s">
        <v>256</v>
      </c>
      <c r="G14" s="69"/>
      <c r="H14" s="74" t="s">
        <v>257</v>
      </c>
      <c r="I14" s="74" t="s">
        <v>220</v>
      </c>
      <c r="J14" s="69" t="s">
        <v>97</v>
      </c>
      <c r="K14" s="69" t="s">
        <v>135</v>
      </c>
      <c r="L14" s="69" t="s">
        <v>134</v>
      </c>
      <c r="M14" s="68">
        <v>4417169.9400000004</v>
      </c>
      <c r="N14" s="68">
        <v>5344775.63</v>
      </c>
      <c r="O14" s="68">
        <v>4417169.9400000004</v>
      </c>
      <c r="P14" s="71" t="s">
        <v>221</v>
      </c>
      <c r="Q14" s="71" t="s">
        <v>135</v>
      </c>
      <c r="R14" s="76">
        <v>45748</v>
      </c>
      <c r="S14" s="76">
        <v>45901</v>
      </c>
      <c r="T14" s="63" t="s">
        <v>258</v>
      </c>
      <c r="U14" s="33" t="s">
        <v>223</v>
      </c>
      <c r="V14" s="191" t="s">
        <v>135</v>
      </c>
      <c r="W14" s="63" t="s">
        <v>135</v>
      </c>
      <c r="X14" s="58" t="s">
        <v>224</v>
      </c>
      <c r="Y14" s="182" t="s">
        <v>135</v>
      </c>
      <c r="Z14" s="140"/>
      <c r="AA14" s="66"/>
      <c r="AB14" s="66"/>
    </row>
    <row r="15" spans="1:28" s="54" customFormat="1" ht="229.5" x14ac:dyDescent="0.25">
      <c r="A15" s="43" t="s">
        <v>124</v>
      </c>
      <c r="B15" s="132">
        <v>4211</v>
      </c>
      <c r="C15" s="156" t="s">
        <v>259</v>
      </c>
      <c r="D15" s="35" t="s">
        <v>226</v>
      </c>
      <c r="E15" s="60" t="s">
        <v>227</v>
      </c>
      <c r="F15" s="60" t="s">
        <v>228</v>
      </c>
      <c r="G15" s="61"/>
      <c r="H15" s="61"/>
      <c r="I15" s="62"/>
      <c r="J15" s="61" t="s">
        <v>100</v>
      </c>
      <c r="K15" s="61" t="s">
        <v>135</v>
      </c>
      <c r="L15" s="61" t="s">
        <v>134</v>
      </c>
      <c r="M15" s="62">
        <v>51778.53</v>
      </c>
      <c r="N15" s="62">
        <v>62652.02</v>
      </c>
      <c r="O15" s="62">
        <v>51778.53</v>
      </c>
      <c r="P15" s="63" t="s">
        <v>229</v>
      </c>
      <c r="Q15" s="63" t="s">
        <v>135</v>
      </c>
      <c r="R15" s="76">
        <v>45748</v>
      </c>
      <c r="S15" s="76">
        <v>45901</v>
      </c>
      <c r="T15" s="63" t="s">
        <v>258</v>
      </c>
      <c r="U15" s="33" t="s">
        <v>223</v>
      </c>
      <c r="V15" s="191" t="s">
        <v>135</v>
      </c>
      <c r="W15" s="63" t="s">
        <v>134</v>
      </c>
      <c r="X15" s="65" t="s">
        <v>231</v>
      </c>
      <c r="Y15" s="182" t="s">
        <v>135</v>
      </c>
      <c r="Z15" s="140"/>
      <c r="AA15" s="66"/>
      <c r="AB15" s="66"/>
    </row>
    <row r="16" spans="1:28" s="54" customFormat="1" ht="229.5" x14ac:dyDescent="0.25">
      <c r="A16" s="43" t="s">
        <v>124</v>
      </c>
      <c r="B16" s="132">
        <v>4211</v>
      </c>
      <c r="C16" s="156" t="s">
        <v>260</v>
      </c>
      <c r="D16" s="35" t="s">
        <v>226</v>
      </c>
      <c r="E16" s="60" t="s">
        <v>233</v>
      </c>
      <c r="F16" s="60" t="s">
        <v>228</v>
      </c>
      <c r="G16" s="61"/>
      <c r="H16" s="61"/>
      <c r="I16" s="61"/>
      <c r="J16" s="61" t="s">
        <v>100</v>
      </c>
      <c r="K16" s="61" t="s">
        <v>135</v>
      </c>
      <c r="L16" s="61" t="s">
        <v>134</v>
      </c>
      <c r="M16" s="62">
        <v>38641.67</v>
      </c>
      <c r="N16" s="62">
        <v>46756.42</v>
      </c>
      <c r="O16" s="62">
        <v>38641.67</v>
      </c>
      <c r="P16" s="63" t="s">
        <v>229</v>
      </c>
      <c r="Q16" s="63" t="s">
        <v>135</v>
      </c>
      <c r="R16" s="76">
        <v>45748</v>
      </c>
      <c r="S16" s="76">
        <v>45901</v>
      </c>
      <c r="T16" s="63" t="s">
        <v>258</v>
      </c>
      <c r="U16" s="33" t="s">
        <v>223</v>
      </c>
      <c r="V16" s="191" t="s">
        <v>135</v>
      </c>
      <c r="W16" s="63" t="s">
        <v>134</v>
      </c>
      <c r="X16" s="65" t="s">
        <v>231</v>
      </c>
      <c r="Y16" s="182" t="s">
        <v>135</v>
      </c>
      <c r="Z16" s="140"/>
      <c r="AA16" s="66"/>
      <c r="AB16" s="66"/>
    </row>
    <row r="17" spans="1:28" s="54" customFormat="1" ht="229.5" x14ac:dyDescent="0.25">
      <c r="A17" s="43" t="s">
        <v>124</v>
      </c>
      <c r="B17" s="132">
        <v>4211</v>
      </c>
      <c r="C17" s="156" t="s">
        <v>261</v>
      </c>
      <c r="D17" s="35" t="s">
        <v>235</v>
      </c>
      <c r="E17" s="60" t="s">
        <v>236</v>
      </c>
      <c r="F17" s="60" t="s">
        <v>228</v>
      </c>
      <c r="G17" s="61"/>
      <c r="H17" s="61"/>
      <c r="I17" s="61"/>
      <c r="J17" s="61" t="s">
        <v>100</v>
      </c>
      <c r="K17" s="61" t="s">
        <v>135</v>
      </c>
      <c r="L17" s="61" t="s">
        <v>134</v>
      </c>
      <c r="M17" s="62">
        <v>19241.39</v>
      </c>
      <c r="N17" s="62">
        <f>O17*1.21</f>
        <v>23282.081899999997</v>
      </c>
      <c r="O17" s="62">
        <f>M17</f>
        <v>19241.39</v>
      </c>
      <c r="P17" s="60" t="s">
        <v>229</v>
      </c>
      <c r="Q17" s="63" t="s">
        <v>135</v>
      </c>
      <c r="R17" s="76">
        <v>45748</v>
      </c>
      <c r="S17" s="76">
        <v>45901</v>
      </c>
      <c r="T17" s="63" t="s">
        <v>258</v>
      </c>
      <c r="U17" s="33" t="s">
        <v>223</v>
      </c>
      <c r="V17" s="191" t="s">
        <v>135</v>
      </c>
      <c r="W17" s="63" t="s">
        <v>134</v>
      </c>
      <c r="X17" s="65" t="s">
        <v>231</v>
      </c>
      <c r="Y17" s="182" t="s">
        <v>135</v>
      </c>
      <c r="Z17" s="140"/>
      <c r="AA17" s="66"/>
      <c r="AB17" s="66"/>
    </row>
    <row r="18" spans="1:28" s="54" customFormat="1" ht="267.75" x14ac:dyDescent="0.25">
      <c r="A18" s="43" t="s">
        <v>124</v>
      </c>
      <c r="B18" s="132">
        <v>4211</v>
      </c>
      <c r="C18" s="157" t="s">
        <v>262</v>
      </c>
      <c r="D18" s="35" t="s">
        <v>216</v>
      </c>
      <c r="E18" s="60" t="s">
        <v>217</v>
      </c>
      <c r="F18" s="60" t="s">
        <v>218</v>
      </c>
      <c r="G18" s="61"/>
      <c r="H18" s="60" t="s">
        <v>219</v>
      </c>
      <c r="I18" s="60" t="s">
        <v>220</v>
      </c>
      <c r="J18" s="69" t="s">
        <v>97</v>
      </c>
      <c r="K18" s="69" t="s">
        <v>135</v>
      </c>
      <c r="L18" s="69" t="s">
        <v>134</v>
      </c>
      <c r="M18" s="68">
        <v>2986900</v>
      </c>
      <c r="N18" s="68">
        <v>3614149</v>
      </c>
      <c r="O18" s="68">
        <v>2986900</v>
      </c>
      <c r="P18" s="71" t="s">
        <v>221</v>
      </c>
      <c r="Q18" s="63" t="s">
        <v>135</v>
      </c>
      <c r="R18" s="64">
        <v>45748</v>
      </c>
      <c r="S18" s="64">
        <v>45931</v>
      </c>
      <c r="T18" s="60" t="s">
        <v>263</v>
      </c>
      <c r="U18" s="33" t="s">
        <v>223</v>
      </c>
      <c r="V18" s="191" t="s">
        <v>135</v>
      </c>
      <c r="W18" s="63" t="s">
        <v>135</v>
      </c>
      <c r="X18" s="58" t="s">
        <v>224</v>
      </c>
      <c r="Y18" s="182" t="s">
        <v>135</v>
      </c>
      <c r="Z18" s="140"/>
      <c r="AA18" s="66"/>
      <c r="AB18" s="66"/>
    </row>
    <row r="19" spans="1:28" s="54" customFormat="1" ht="229.5" x14ac:dyDescent="0.25">
      <c r="A19" s="43" t="s">
        <v>124</v>
      </c>
      <c r="B19" s="132">
        <v>4211</v>
      </c>
      <c r="C19" s="157" t="s">
        <v>264</v>
      </c>
      <c r="D19" s="35" t="s">
        <v>226</v>
      </c>
      <c r="E19" s="60" t="s">
        <v>227</v>
      </c>
      <c r="F19" s="60" t="s">
        <v>228</v>
      </c>
      <c r="G19" s="61"/>
      <c r="H19" s="61"/>
      <c r="I19" s="62"/>
      <c r="J19" s="61" t="s">
        <v>100</v>
      </c>
      <c r="K19" s="61" t="s">
        <v>135</v>
      </c>
      <c r="L19" s="61" t="s">
        <v>134</v>
      </c>
      <c r="M19" s="62">
        <v>54000</v>
      </c>
      <c r="N19" s="62">
        <v>65340</v>
      </c>
      <c r="O19" s="62">
        <v>54000</v>
      </c>
      <c r="P19" s="35" t="s">
        <v>229</v>
      </c>
      <c r="Q19" s="61" t="s">
        <v>135</v>
      </c>
      <c r="R19" s="64">
        <v>45748</v>
      </c>
      <c r="S19" s="64">
        <v>45931</v>
      </c>
      <c r="T19" s="60" t="s">
        <v>263</v>
      </c>
      <c r="U19" s="33" t="s">
        <v>223</v>
      </c>
      <c r="V19" s="191" t="s">
        <v>135</v>
      </c>
      <c r="W19" s="63" t="s">
        <v>134</v>
      </c>
      <c r="X19" s="65" t="s">
        <v>231</v>
      </c>
      <c r="Y19" s="182" t="s">
        <v>135</v>
      </c>
      <c r="Z19" s="140"/>
      <c r="AA19" s="66"/>
      <c r="AB19" s="66"/>
    </row>
    <row r="20" spans="1:28" s="54" customFormat="1" ht="229.5" x14ac:dyDescent="0.25">
      <c r="A20" s="43" t="s">
        <v>124</v>
      </c>
      <c r="B20" s="132">
        <v>4211</v>
      </c>
      <c r="C20" s="157" t="s">
        <v>265</v>
      </c>
      <c r="D20" s="35" t="s">
        <v>226</v>
      </c>
      <c r="E20" s="60" t="s">
        <v>233</v>
      </c>
      <c r="F20" s="60" t="s">
        <v>228</v>
      </c>
      <c r="G20" s="61"/>
      <c r="H20" s="61"/>
      <c r="I20" s="61"/>
      <c r="J20" s="61" t="s">
        <v>100</v>
      </c>
      <c r="K20" s="61" t="s">
        <v>135</v>
      </c>
      <c r="L20" s="61" t="s">
        <v>134</v>
      </c>
      <c r="M20" s="62">
        <v>40500</v>
      </c>
      <c r="N20" s="62">
        <v>49005</v>
      </c>
      <c r="O20" s="62">
        <v>40500</v>
      </c>
      <c r="P20" s="35" t="s">
        <v>229</v>
      </c>
      <c r="Q20" s="61" t="s">
        <v>135</v>
      </c>
      <c r="R20" s="64">
        <v>45748</v>
      </c>
      <c r="S20" s="64">
        <v>45931</v>
      </c>
      <c r="T20" s="60" t="s">
        <v>263</v>
      </c>
      <c r="U20" s="33" t="s">
        <v>223</v>
      </c>
      <c r="V20" s="191" t="s">
        <v>135</v>
      </c>
      <c r="W20" s="63" t="s">
        <v>134</v>
      </c>
      <c r="X20" s="65" t="s">
        <v>231</v>
      </c>
      <c r="Y20" s="182" t="s">
        <v>135</v>
      </c>
      <c r="Z20" s="140"/>
      <c r="AA20" s="66"/>
      <c r="AB20" s="66"/>
    </row>
    <row r="21" spans="1:28" s="54" customFormat="1" ht="229.5" x14ac:dyDescent="0.25">
      <c r="A21" s="43" t="s">
        <v>124</v>
      </c>
      <c r="B21" s="132">
        <v>4211</v>
      </c>
      <c r="C21" s="157" t="s">
        <v>266</v>
      </c>
      <c r="D21" s="35" t="s">
        <v>235</v>
      </c>
      <c r="E21" s="60" t="s">
        <v>236</v>
      </c>
      <c r="F21" s="60" t="s">
        <v>228</v>
      </c>
      <c r="G21" s="61"/>
      <c r="H21" s="61"/>
      <c r="I21" s="61"/>
      <c r="J21" s="61" t="s">
        <v>100</v>
      </c>
      <c r="K21" s="61" t="s">
        <v>135</v>
      </c>
      <c r="L21" s="61" t="s">
        <v>134</v>
      </c>
      <c r="M21" s="62">
        <v>35100</v>
      </c>
      <c r="N21" s="62">
        <v>42271</v>
      </c>
      <c r="O21" s="62">
        <f>M21</f>
        <v>35100</v>
      </c>
      <c r="P21" s="35" t="s">
        <v>229</v>
      </c>
      <c r="Q21" s="61" t="s">
        <v>135</v>
      </c>
      <c r="R21" s="64">
        <v>45748</v>
      </c>
      <c r="S21" s="64">
        <v>45931</v>
      </c>
      <c r="T21" s="60" t="s">
        <v>263</v>
      </c>
      <c r="U21" s="33" t="s">
        <v>223</v>
      </c>
      <c r="V21" s="191" t="s">
        <v>135</v>
      </c>
      <c r="W21" s="63" t="s">
        <v>134</v>
      </c>
      <c r="X21" s="65" t="s">
        <v>231</v>
      </c>
      <c r="Y21" s="182" t="s">
        <v>135</v>
      </c>
      <c r="Z21" s="140"/>
      <c r="AA21" s="66"/>
      <c r="AB21" s="66"/>
    </row>
    <row r="22" spans="1:28" s="54" customFormat="1" ht="45" x14ac:dyDescent="0.25">
      <c r="A22" s="43" t="s">
        <v>124</v>
      </c>
      <c r="B22" s="132">
        <v>4211</v>
      </c>
      <c r="C22" s="157" t="s">
        <v>267</v>
      </c>
      <c r="D22" s="35" t="s">
        <v>216</v>
      </c>
      <c r="E22" s="60"/>
      <c r="F22" s="33" t="s">
        <v>426</v>
      </c>
      <c r="G22" s="61"/>
      <c r="H22" s="61"/>
      <c r="I22" s="61"/>
      <c r="J22" s="69" t="s">
        <v>97</v>
      </c>
      <c r="K22" s="69" t="s">
        <v>135</v>
      </c>
      <c r="L22" s="69" t="s">
        <v>135</v>
      </c>
      <c r="M22" s="68">
        <f>N22/1.21</f>
        <v>206611.57024793388</v>
      </c>
      <c r="N22" s="68">
        <v>250000</v>
      </c>
      <c r="O22" s="68">
        <f>M22</f>
        <v>206611.57024793388</v>
      </c>
      <c r="P22" s="73" t="s">
        <v>229</v>
      </c>
      <c r="Q22" s="69" t="s">
        <v>135</v>
      </c>
      <c r="R22" s="76">
        <v>45689</v>
      </c>
      <c r="S22" s="76">
        <v>45809</v>
      </c>
      <c r="T22" s="74" t="s">
        <v>253</v>
      </c>
      <c r="U22" s="33" t="s">
        <v>223</v>
      </c>
      <c r="V22" s="191" t="s">
        <v>134</v>
      </c>
      <c r="W22" s="63" t="s">
        <v>134</v>
      </c>
      <c r="X22" s="58" t="s">
        <v>268</v>
      </c>
      <c r="Y22" s="182" t="s">
        <v>135</v>
      </c>
      <c r="Z22" s="140"/>
      <c r="AA22" s="66"/>
      <c r="AB22" s="66"/>
    </row>
    <row r="23" spans="1:28" s="54" customFormat="1" ht="331.5" x14ac:dyDescent="0.25">
      <c r="A23" s="43" t="s">
        <v>124</v>
      </c>
      <c r="B23" s="132">
        <v>4211</v>
      </c>
      <c r="C23" s="157" t="s">
        <v>269</v>
      </c>
      <c r="D23" s="77" t="s">
        <v>270</v>
      </c>
      <c r="E23" s="61"/>
      <c r="F23" s="60" t="s">
        <v>271</v>
      </c>
      <c r="G23" s="60"/>
      <c r="H23" s="61"/>
      <c r="I23" s="60" t="s">
        <v>272</v>
      </c>
      <c r="J23" s="69" t="s">
        <v>273</v>
      </c>
      <c r="K23" s="69" t="s">
        <v>135</v>
      </c>
      <c r="L23" s="68" t="s">
        <v>135</v>
      </c>
      <c r="M23" s="68">
        <v>154000</v>
      </c>
      <c r="N23" s="68">
        <v>186340</v>
      </c>
      <c r="O23" s="68">
        <f>M23</f>
        <v>154000</v>
      </c>
      <c r="P23" s="69" t="s">
        <v>221</v>
      </c>
      <c r="Q23" s="69" t="s">
        <v>135</v>
      </c>
      <c r="R23" s="70">
        <v>45717</v>
      </c>
      <c r="S23" s="70">
        <v>45870</v>
      </c>
      <c r="T23" s="74" t="s">
        <v>274</v>
      </c>
      <c r="U23" s="33" t="s">
        <v>223</v>
      </c>
      <c r="V23" s="191" t="s">
        <v>135</v>
      </c>
      <c r="W23" s="63" t="s">
        <v>134</v>
      </c>
      <c r="X23" s="60" t="s">
        <v>231</v>
      </c>
      <c r="Y23" s="182" t="s">
        <v>135</v>
      </c>
      <c r="Z23" s="140"/>
      <c r="AA23" s="66"/>
      <c r="AB23" s="66"/>
    </row>
    <row r="24" spans="1:28" s="54" customFormat="1" ht="331.5" x14ac:dyDescent="0.25">
      <c r="A24" s="43" t="s">
        <v>124</v>
      </c>
      <c r="B24" s="132">
        <v>4211</v>
      </c>
      <c r="C24" s="157" t="s">
        <v>275</v>
      </c>
      <c r="D24" s="78" t="s">
        <v>270</v>
      </c>
      <c r="E24" s="69"/>
      <c r="F24" s="74" t="s">
        <v>271</v>
      </c>
      <c r="G24" s="74"/>
      <c r="H24" s="69"/>
      <c r="I24" s="74" t="s">
        <v>276</v>
      </c>
      <c r="J24" s="69" t="s">
        <v>100</v>
      </c>
      <c r="K24" s="74" t="s">
        <v>135</v>
      </c>
      <c r="L24" s="69" t="s">
        <v>134</v>
      </c>
      <c r="M24" s="68">
        <v>164000</v>
      </c>
      <c r="N24" s="62">
        <f>198440</f>
        <v>198440</v>
      </c>
      <c r="O24" s="62">
        <f>M24</f>
        <v>164000</v>
      </c>
      <c r="P24" s="35" t="s">
        <v>229</v>
      </c>
      <c r="Q24" s="61" t="s">
        <v>135</v>
      </c>
      <c r="R24" s="70">
        <v>45748</v>
      </c>
      <c r="S24" s="70">
        <v>45870</v>
      </c>
      <c r="T24" s="74" t="s">
        <v>274</v>
      </c>
      <c r="U24" s="33" t="s">
        <v>223</v>
      </c>
      <c r="V24" s="191" t="s">
        <v>135</v>
      </c>
      <c r="W24" s="63"/>
      <c r="X24" s="65"/>
      <c r="Y24" s="182"/>
      <c r="Z24" s="140"/>
      <c r="AA24" s="66"/>
      <c r="AB24" s="66"/>
    </row>
    <row r="25" spans="1:28" s="54" customFormat="1" ht="331.5" x14ac:dyDescent="0.25">
      <c r="A25" s="43" t="s">
        <v>124</v>
      </c>
      <c r="B25" s="132">
        <v>4211</v>
      </c>
      <c r="C25" s="157" t="s">
        <v>277</v>
      </c>
      <c r="D25" s="78" t="s">
        <v>270</v>
      </c>
      <c r="E25" s="69"/>
      <c r="F25" s="74" t="s">
        <v>271</v>
      </c>
      <c r="G25" s="74"/>
      <c r="H25" s="69"/>
      <c r="I25" s="74" t="s">
        <v>276</v>
      </c>
      <c r="J25" s="69" t="s">
        <v>100</v>
      </c>
      <c r="K25" s="74" t="s">
        <v>135</v>
      </c>
      <c r="L25" s="69" t="s">
        <v>134</v>
      </c>
      <c r="M25" s="68">
        <v>164000</v>
      </c>
      <c r="N25" s="62">
        <f>198440</f>
        <v>198440</v>
      </c>
      <c r="O25" s="62">
        <f>M25</f>
        <v>164000</v>
      </c>
      <c r="P25" s="35" t="s">
        <v>229</v>
      </c>
      <c r="Q25" s="61" t="s">
        <v>135</v>
      </c>
      <c r="R25" s="70">
        <v>45809</v>
      </c>
      <c r="S25" s="70">
        <v>45931</v>
      </c>
      <c r="T25" s="74" t="s">
        <v>274</v>
      </c>
      <c r="U25" s="33" t="s">
        <v>223</v>
      </c>
      <c r="V25" s="191" t="s">
        <v>135</v>
      </c>
      <c r="W25" s="63" t="s">
        <v>134</v>
      </c>
      <c r="X25" s="65" t="s">
        <v>278</v>
      </c>
      <c r="Y25" s="182" t="s">
        <v>135</v>
      </c>
      <c r="Z25" s="140"/>
      <c r="AA25" s="66"/>
      <c r="AB25" s="66"/>
    </row>
    <row r="26" spans="1:28" s="54" customFormat="1" ht="267.75" x14ac:dyDescent="0.25">
      <c r="A26" s="79" t="s">
        <v>124</v>
      </c>
      <c r="B26" s="133">
        <v>4211</v>
      </c>
      <c r="C26" s="157" t="s">
        <v>279</v>
      </c>
      <c r="D26" s="73" t="s">
        <v>216</v>
      </c>
      <c r="E26" s="74" t="s">
        <v>217</v>
      </c>
      <c r="F26" s="74" t="s">
        <v>218</v>
      </c>
      <c r="G26" s="69"/>
      <c r="H26" s="74" t="s">
        <v>219</v>
      </c>
      <c r="I26" s="74" t="s">
        <v>220</v>
      </c>
      <c r="J26" s="69" t="s">
        <v>97</v>
      </c>
      <c r="K26" s="74" t="s">
        <v>134</v>
      </c>
      <c r="L26" s="69" t="s">
        <v>134</v>
      </c>
      <c r="M26" s="68">
        <v>10293500</v>
      </c>
      <c r="N26" s="68">
        <v>12455135</v>
      </c>
      <c r="O26" s="68">
        <v>10293500</v>
      </c>
      <c r="P26" s="69" t="s">
        <v>221</v>
      </c>
      <c r="Q26" s="69" t="s">
        <v>135</v>
      </c>
      <c r="R26" s="70">
        <v>45809</v>
      </c>
      <c r="S26" s="70">
        <v>46023</v>
      </c>
      <c r="T26" s="74" t="s">
        <v>280</v>
      </c>
      <c r="U26" s="33" t="s">
        <v>223</v>
      </c>
      <c r="V26" s="191" t="s">
        <v>135</v>
      </c>
      <c r="W26" s="63" t="s">
        <v>135</v>
      </c>
      <c r="X26" s="58" t="s">
        <v>224</v>
      </c>
      <c r="Y26" s="182" t="s">
        <v>135</v>
      </c>
      <c r="Z26" s="140"/>
      <c r="AA26" s="66"/>
      <c r="AB26" s="66"/>
    </row>
    <row r="27" spans="1:28" s="54" customFormat="1" ht="229.5" x14ac:dyDescent="0.25">
      <c r="A27" s="43" t="s">
        <v>124</v>
      </c>
      <c r="B27" s="133">
        <v>4211</v>
      </c>
      <c r="C27" s="157" t="s">
        <v>281</v>
      </c>
      <c r="D27" s="73" t="s">
        <v>226</v>
      </c>
      <c r="E27" s="74" t="s">
        <v>233</v>
      </c>
      <c r="F27" s="74" t="s">
        <v>228</v>
      </c>
      <c r="G27" s="69"/>
      <c r="H27" s="74"/>
      <c r="I27" s="75"/>
      <c r="J27" s="69" t="s">
        <v>100</v>
      </c>
      <c r="K27" s="74" t="s">
        <v>135</v>
      </c>
      <c r="L27" s="69" t="s">
        <v>134</v>
      </c>
      <c r="M27" s="68">
        <v>75457.38</v>
      </c>
      <c r="N27" s="68">
        <v>91303.43</v>
      </c>
      <c r="O27" s="68">
        <f t="shared" ref="O27:O34" si="0">M27</f>
        <v>75457.38</v>
      </c>
      <c r="P27" s="73" t="s">
        <v>229</v>
      </c>
      <c r="Q27" s="69" t="s">
        <v>135</v>
      </c>
      <c r="R27" s="70">
        <v>45809</v>
      </c>
      <c r="S27" s="70">
        <v>46023</v>
      </c>
      <c r="T27" s="74" t="s">
        <v>280</v>
      </c>
      <c r="U27" s="33" t="s">
        <v>223</v>
      </c>
      <c r="V27" s="191" t="s">
        <v>135</v>
      </c>
      <c r="W27" s="63" t="s">
        <v>134</v>
      </c>
      <c r="X27" s="65" t="s">
        <v>278</v>
      </c>
      <c r="Y27" s="182" t="s">
        <v>135</v>
      </c>
      <c r="Z27" s="140"/>
      <c r="AA27" s="66"/>
      <c r="AB27" s="66"/>
    </row>
    <row r="28" spans="1:28" customFormat="1" ht="229.5" x14ac:dyDescent="0.25">
      <c r="A28" s="43" t="s">
        <v>124</v>
      </c>
      <c r="B28" s="132">
        <v>4211</v>
      </c>
      <c r="C28" s="157" t="s">
        <v>282</v>
      </c>
      <c r="D28" s="73" t="s">
        <v>235</v>
      </c>
      <c r="E28" s="74" t="s">
        <v>236</v>
      </c>
      <c r="F28" s="74" t="s">
        <v>228</v>
      </c>
      <c r="G28" s="69"/>
      <c r="H28" s="74"/>
      <c r="I28" s="74"/>
      <c r="J28" s="69" t="s">
        <v>100</v>
      </c>
      <c r="K28" s="74" t="s">
        <v>135</v>
      </c>
      <c r="L28" s="69" t="s">
        <v>134</v>
      </c>
      <c r="M28" s="68">
        <v>65396.4</v>
      </c>
      <c r="N28" s="68">
        <v>79129.64</v>
      </c>
      <c r="O28" s="68">
        <f t="shared" si="0"/>
        <v>65396.4</v>
      </c>
      <c r="P28" s="73" t="s">
        <v>229</v>
      </c>
      <c r="Q28" s="61" t="s">
        <v>135</v>
      </c>
      <c r="R28" s="70">
        <v>45809</v>
      </c>
      <c r="S28" s="70">
        <v>46023</v>
      </c>
      <c r="T28" s="80" t="s">
        <v>280</v>
      </c>
      <c r="U28" s="33" t="s">
        <v>223</v>
      </c>
      <c r="V28" s="191" t="s">
        <v>135</v>
      </c>
      <c r="W28" s="63" t="s">
        <v>134</v>
      </c>
      <c r="X28" s="65" t="s">
        <v>278</v>
      </c>
      <c r="Y28" s="182" t="s">
        <v>135</v>
      </c>
      <c r="Z28" s="140"/>
      <c r="AA28" s="66"/>
      <c r="AB28" s="66"/>
    </row>
    <row r="29" spans="1:28" customFormat="1" ht="229.5" x14ac:dyDescent="0.25">
      <c r="A29" s="43" t="s">
        <v>124</v>
      </c>
      <c r="B29" s="132">
        <v>4211</v>
      </c>
      <c r="C29" s="157" t="s">
        <v>283</v>
      </c>
      <c r="D29" s="73" t="s">
        <v>235</v>
      </c>
      <c r="E29" s="74" t="s">
        <v>236</v>
      </c>
      <c r="F29" s="74" t="s">
        <v>228</v>
      </c>
      <c r="G29" s="69"/>
      <c r="H29" s="74"/>
      <c r="I29" s="74"/>
      <c r="J29" s="69" t="s">
        <v>100</v>
      </c>
      <c r="K29" s="74" t="s">
        <v>135</v>
      </c>
      <c r="L29" s="69" t="s">
        <v>134</v>
      </c>
      <c r="M29" s="68">
        <v>25152.46</v>
      </c>
      <c r="N29" s="68">
        <v>30434.48</v>
      </c>
      <c r="O29" s="68">
        <f t="shared" si="0"/>
        <v>25152.46</v>
      </c>
      <c r="P29" s="73" t="s">
        <v>229</v>
      </c>
      <c r="Q29" s="61" t="s">
        <v>135</v>
      </c>
      <c r="R29" s="70">
        <v>45809</v>
      </c>
      <c r="S29" s="70">
        <v>46023</v>
      </c>
      <c r="T29" s="80" t="s">
        <v>280</v>
      </c>
      <c r="U29" s="33" t="s">
        <v>223</v>
      </c>
      <c r="V29" s="191" t="s">
        <v>135</v>
      </c>
      <c r="W29" s="63" t="s">
        <v>134</v>
      </c>
      <c r="X29" s="58" t="s">
        <v>284</v>
      </c>
      <c r="Y29" s="182" t="s">
        <v>135</v>
      </c>
      <c r="Z29" s="140"/>
      <c r="AA29" s="66"/>
      <c r="AB29" s="66"/>
    </row>
    <row r="30" spans="1:28" customFormat="1" ht="45" x14ac:dyDescent="0.25">
      <c r="A30" s="43" t="s">
        <v>124</v>
      </c>
      <c r="B30" s="132">
        <v>4211</v>
      </c>
      <c r="C30" s="157" t="s">
        <v>285</v>
      </c>
      <c r="D30" s="35" t="s">
        <v>216</v>
      </c>
      <c r="E30" s="74"/>
      <c r="F30" s="33" t="s">
        <v>426</v>
      </c>
      <c r="G30" s="69"/>
      <c r="H30" s="74"/>
      <c r="I30" s="74"/>
      <c r="J30" s="69" t="s">
        <v>97</v>
      </c>
      <c r="K30" s="74" t="s">
        <v>135</v>
      </c>
      <c r="L30" s="69" t="s">
        <v>135</v>
      </c>
      <c r="M30" s="68">
        <v>148255.29999999999</v>
      </c>
      <c r="N30" s="68">
        <v>179388.91</v>
      </c>
      <c r="O30" s="68">
        <f t="shared" si="0"/>
        <v>148255.29999999999</v>
      </c>
      <c r="P30" s="73" t="s">
        <v>229</v>
      </c>
      <c r="Q30" s="69" t="s">
        <v>135</v>
      </c>
      <c r="R30" s="70">
        <v>45689</v>
      </c>
      <c r="S30" s="70">
        <v>45809</v>
      </c>
      <c r="T30" s="74" t="s">
        <v>286</v>
      </c>
      <c r="U30" s="33" t="s">
        <v>223</v>
      </c>
      <c r="V30" s="192" t="s">
        <v>135</v>
      </c>
      <c r="W30" s="71" t="s">
        <v>134</v>
      </c>
      <c r="X30" s="81" t="s">
        <v>287</v>
      </c>
      <c r="Y30" s="183" t="s">
        <v>135</v>
      </c>
      <c r="Z30" s="140"/>
      <c r="AA30" s="66"/>
      <c r="AB30" s="66"/>
    </row>
    <row r="31" spans="1:28" customFormat="1" ht="45" x14ac:dyDescent="0.25">
      <c r="A31" s="43" t="s">
        <v>124</v>
      </c>
      <c r="B31" s="132">
        <v>4211</v>
      </c>
      <c r="C31" s="157" t="s">
        <v>288</v>
      </c>
      <c r="D31" s="73" t="s">
        <v>289</v>
      </c>
      <c r="E31" s="74"/>
      <c r="F31" s="33" t="s">
        <v>426</v>
      </c>
      <c r="G31" s="61"/>
      <c r="H31" s="61"/>
      <c r="I31" s="61"/>
      <c r="J31" s="69" t="s">
        <v>96</v>
      </c>
      <c r="K31" s="74" t="s">
        <v>134</v>
      </c>
      <c r="L31" s="69" t="s">
        <v>135</v>
      </c>
      <c r="M31" s="68" t="s">
        <v>290</v>
      </c>
      <c r="N31" s="68" t="s">
        <v>290</v>
      </c>
      <c r="O31" s="68" t="str">
        <f t="shared" si="0"/>
        <v>POR DETERMINAR</v>
      </c>
      <c r="P31" s="69" t="s">
        <v>221</v>
      </c>
      <c r="Q31" s="69" t="s">
        <v>135</v>
      </c>
      <c r="R31" s="70">
        <v>45689</v>
      </c>
      <c r="S31" s="70">
        <v>45809</v>
      </c>
      <c r="T31" s="74" t="s">
        <v>286</v>
      </c>
      <c r="U31" s="33" t="s">
        <v>223</v>
      </c>
      <c r="V31" s="192" t="s">
        <v>135</v>
      </c>
      <c r="W31" s="71" t="s">
        <v>134</v>
      </c>
      <c r="X31" s="81" t="s">
        <v>287</v>
      </c>
      <c r="Y31" s="183" t="s">
        <v>135</v>
      </c>
      <c r="Z31" s="140"/>
      <c r="AA31" s="66"/>
      <c r="AB31" s="66"/>
    </row>
    <row r="32" spans="1:28" ht="331.5" x14ac:dyDescent="0.25">
      <c r="A32" s="79" t="s">
        <v>124</v>
      </c>
      <c r="B32" s="133">
        <v>4211</v>
      </c>
      <c r="C32" s="157" t="s">
        <v>291</v>
      </c>
      <c r="D32" s="78" t="s">
        <v>270</v>
      </c>
      <c r="E32" s="74"/>
      <c r="F32" s="74" t="s">
        <v>271</v>
      </c>
      <c r="G32" s="74"/>
      <c r="H32" s="69"/>
      <c r="I32" s="74" t="s">
        <v>276</v>
      </c>
      <c r="J32" s="69" t="s">
        <v>100</v>
      </c>
      <c r="K32" s="74" t="s">
        <v>135</v>
      </c>
      <c r="L32" s="69" t="s">
        <v>135</v>
      </c>
      <c r="M32" s="68">
        <v>70000</v>
      </c>
      <c r="N32" s="68">
        <v>84700</v>
      </c>
      <c r="O32" s="68">
        <f t="shared" si="0"/>
        <v>70000</v>
      </c>
      <c r="P32" s="73" t="s">
        <v>229</v>
      </c>
      <c r="Q32" s="69" t="s">
        <v>135</v>
      </c>
      <c r="R32" s="70">
        <v>45748</v>
      </c>
      <c r="S32" s="70">
        <v>45901</v>
      </c>
      <c r="T32" s="74" t="s">
        <v>292</v>
      </c>
      <c r="U32" s="33" t="s">
        <v>223</v>
      </c>
      <c r="V32" s="192" t="s">
        <v>135</v>
      </c>
      <c r="W32" s="63" t="s">
        <v>134</v>
      </c>
      <c r="X32" s="58" t="s">
        <v>293</v>
      </c>
      <c r="Y32" s="182" t="s">
        <v>135</v>
      </c>
      <c r="Z32" s="140"/>
      <c r="AA32" s="66"/>
      <c r="AB32" s="66"/>
    </row>
    <row r="33" spans="1:28" ht="318.75" x14ac:dyDescent="0.25">
      <c r="A33" s="43" t="s">
        <v>124</v>
      </c>
      <c r="B33" s="132">
        <v>4211</v>
      </c>
      <c r="C33" s="157" t="s">
        <v>294</v>
      </c>
      <c r="D33" s="78" t="s">
        <v>270</v>
      </c>
      <c r="E33" s="74"/>
      <c r="F33" s="74" t="s">
        <v>271</v>
      </c>
      <c r="G33" s="74"/>
      <c r="H33" s="69"/>
      <c r="I33" s="74" t="s">
        <v>295</v>
      </c>
      <c r="J33" s="69" t="s">
        <v>100</v>
      </c>
      <c r="K33" s="74" t="s">
        <v>135</v>
      </c>
      <c r="L33" s="69" t="s">
        <v>135</v>
      </c>
      <c r="M33" s="68">
        <v>30000</v>
      </c>
      <c r="N33" s="68">
        <f>M33*1.21</f>
        <v>36300</v>
      </c>
      <c r="O33" s="68">
        <f t="shared" si="0"/>
        <v>30000</v>
      </c>
      <c r="P33" s="73" t="s">
        <v>229</v>
      </c>
      <c r="Q33" s="61" t="s">
        <v>135</v>
      </c>
      <c r="R33" s="70">
        <v>45778</v>
      </c>
      <c r="S33" s="70">
        <v>45901</v>
      </c>
      <c r="T33" s="80" t="s">
        <v>296</v>
      </c>
      <c r="U33" s="33" t="s">
        <v>223</v>
      </c>
      <c r="V33" s="191" t="s">
        <v>135</v>
      </c>
      <c r="W33" s="63" t="s">
        <v>134</v>
      </c>
      <c r="X33" s="58" t="s">
        <v>293</v>
      </c>
      <c r="Y33" s="182" t="s">
        <v>135</v>
      </c>
      <c r="Z33" s="140"/>
      <c r="AA33" s="66"/>
      <c r="AB33" s="66"/>
    </row>
    <row r="34" spans="1:28" ht="331.5" x14ac:dyDescent="0.25">
      <c r="A34" s="43" t="s">
        <v>124</v>
      </c>
      <c r="B34" s="132">
        <v>4211</v>
      </c>
      <c r="C34" s="157" t="s">
        <v>297</v>
      </c>
      <c r="D34" s="78" t="s">
        <v>270</v>
      </c>
      <c r="E34" s="60"/>
      <c r="F34" s="74" t="s">
        <v>271</v>
      </c>
      <c r="G34" s="61"/>
      <c r="H34" s="60"/>
      <c r="I34" s="74" t="s">
        <v>276</v>
      </c>
      <c r="J34" s="69" t="s">
        <v>100</v>
      </c>
      <c r="K34" s="74" t="s">
        <v>135</v>
      </c>
      <c r="L34" s="69" t="s">
        <v>135</v>
      </c>
      <c r="M34" s="68">
        <v>30000</v>
      </c>
      <c r="N34" s="68">
        <f>M34*1.21</f>
        <v>36300</v>
      </c>
      <c r="O34" s="68">
        <f t="shared" si="0"/>
        <v>30000</v>
      </c>
      <c r="P34" s="73" t="s">
        <v>229</v>
      </c>
      <c r="Q34" s="61" t="s">
        <v>135</v>
      </c>
      <c r="R34" s="70">
        <v>45778</v>
      </c>
      <c r="S34" s="70">
        <v>45901</v>
      </c>
      <c r="T34" s="80" t="s">
        <v>296</v>
      </c>
      <c r="U34" s="33" t="s">
        <v>223</v>
      </c>
      <c r="V34" s="191" t="s">
        <v>135</v>
      </c>
      <c r="W34" s="63" t="s">
        <v>134</v>
      </c>
      <c r="X34" s="58" t="s">
        <v>293</v>
      </c>
      <c r="Y34" s="182" t="s">
        <v>135</v>
      </c>
      <c r="Z34" s="140"/>
      <c r="AA34" s="66"/>
      <c r="AB34" s="66"/>
    </row>
    <row r="35" spans="1:28" ht="51" x14ac:dyDescent="0.25">
      <c r="A35" s="43" t="s">
        <v>124</v>
      </c>
      <c r="B35" s="132">
        <v>4211</v>
      </c>
      <c r="C35" s="157" t="s">
        <v>298</v>
      </c>
      <c r="D35" s="73" t="s">
        <v>289</v>
      </c>
      <c r="E35" s="60"/>
      <c r="F35" s="33" t="s">
        <v>426</v>
      </c>
      <c r="G35" s="61"/>
      <c r="H35" s="60"/>
      <c r="I35" s="74"/>
      <c r="J35" s="69" t="s">
        <v>96</v>
      </c>
      <c r="K35" s="74" t="s">
        <v>134</v>
      </c>
      <c r="L35" s="69" t="s">
        <v>135</v>
      </c>
      <c r="M35" s="68"/>
      <c r="N35" s="68"/>
      <c r="O35" s="68" t="s">
        <v>290</v>
      </c>
      <c r="P35" s="69" t="s">
        <v>221</v>
      </c>
      <c r="Q35" s="61" t="s">
        <v>134</v>
      </c>
      <c r="R35" s="70">
        <v>45809</v>
      </c>
      <c r="S35" s="70">
        <v>46082</v>
      </c>
      <c r="T35" s="80" t="s">
        <v>299</v>
      </c>
      <c r="U35" s="33" t="s">
        <v>223</v>
      </c>
      <c r="V35" s="191" t="s">
        <v>135</v>
      </c>
      <c r="W35" s="63" t="s">
        <v>134</v>
      </c>
      <c r="X35" s="58" t="s">
        <v>300</v>
      </c>
      <c r="Y35" s="182" t="s">
        <v>135</v>
      </c>
      <c r="Z35" s="140"/>
      <c r="AA35" s="66"/>
      <c r="AB35" s="66"/>
    </row>
    <row r="36" spans="1:28" ht="45" x14ac:dyDescent="0.25">
      <c r="A36" s="114" t="s">
        <v>124</v>
      </c>
      <c r="B36" s="134">
        <v>4211</v>
      </c>
      <c r="C36" s="158" t="s">
        <v>311</v>
      </c>
      <c r="D36" s="116" t="s">
        <v>312</v>
      </c>
      <c r="E36" s="117"/>
      <c r="F36" s="116" t="s">
        <v>313</v>
      </c>
      <c r="G36" s="117"/>
      <c r="H36" s="117"/>
      <c r="I36" s="117"/>
      <c r="J36" s="118" t="s">
        <v>101</v>
      </c>
      <c r="K36" s="118" t="s">
        <v>135</v>
      </c>
      <c r="L36" s="118" t="s">
        <v>135</v>
      </c>
      <c r="M36" s="119">
        <v>27000</v>
      </c>
      <c r="N36" s="119">
        <v>32670</v>
      </c>
      <c r="O36" s="119">
        <v>27000</v>
      </c>
      <c r="P36" s="115" t="s">
        <v>314</v>
      </c>
      <c r="Q36" s="118" t="s">
        <v>135</v>
      </c>
      <c r="R36" s="120">
        <v>45689</v>
      </c>
      <c r="S36" s="120">
        <v>45748</v>
      </c>
      <c r="T36" s="117" t="s">
        <v>315</v>
      </c>
      <c r="U36" s="121" t="s">
        <v>223</v>
      </c>
      <c r="V36" s="193" t="s">
        <v>135</v>
      </c>
      <c r="W36" s="122" t="s">
        <v>135</v>
      </c>
      <c r="X36" s="123" t="s">
        <v>316</v>
      </c>
      <c r="Y36" s="184" t="s">
        <v>135</v>
      </c>
      <c r="Z36" s="142"/>
      <c r="AA36" s="117"/>
      <c r="AB36" s="117"/>
    </row>
    <row r="37" spans="1:28" s="83" customFormat="1" ht="30.6" customHeight="1" x14ac:dyDescent="0.25">
      <c r="A37" s="33" t="s">
        <v>124</v>
      </c>
      <c r="B37" s="134">
        <v>4211</v>
      </c>
      <c r="C37" s="159" t="s">
        <v>209</v>
      </c>
      <c r="D37" s="84" t="s">
        <v>389</v>
      </c>
      <c r="E37" s="33"/>
      <c r="F37" s="33"/>
      <c r="G37" s="33" t="s">
        <v>134</v>
      </c>
      <c r="H37" s="33"/>
      <c r="I37" s="33"/>
      <c r="J37" s="33" t="s">
        <v>97</v>
      </c>
      <c r="K37" s="33" t="s">
        <v>135</v>
      </c>
      <c r="L37" s="33" t="s">
        <v>135</v>
      </c>
      <c r="M37" s="45">
        <v>350000</v>
      </c>
      <c r="N37" s="45">
        <f t="shared" ref="N37:N43" si="1">M37*1.21</f>
        <v>423500</v>
      </c>
      <c r="O37" s="45">
        <v>350000</v>
      </c>
      <c r="P37" s="33" t="s">
        <v>110</v>
      </c>
      <c r="Q37" s="33" t="s">
        <v>135</v>
      </c>
      <c r="R37" s="48">
        <v>45717</v>
      </c>
      <c r="S37" s="33"/>
      <c r="T37" s="33" t="s">
        <v>181</v>
      </c>
      <c r="U37" s="33" t="s">
        <v>390</v>
      </c>
      <c r="V37" s="197" t="s">
        <v>135</v>
      </c>
      <c r="W37" s="84" t="s">
        <v>135</v>
      </c>
      <c r="X37" s="33"/>
      <c r="Y37" s="185" t="s">
        <v>135</v>
      </c>
      <c r="Z37" s="108"/>
      <c r="AA37" s="33"/>
      <c r="AB37" s="33"/>
    </row>
    <row r="38" spans="1:28" s="83" customFormat="1" ht="29.45" customHeight="1" x14ac:dyDescent="0.25">
      <c r="A38" s="33" t="s">
        <v>124</v>
      </c>
      <c r="B38" s="134">
        <v>4211</v>
      </c>
      <c r="C38" s="159" t="s">
        <v>210</v>
      </c>
      <c r="D38" s="84" t="s">
        <v>391</v>
      </c>
      <c r="E38" s="33"/>
      <c r="F38" s="33"/>
      <c r="G38" s="33" t="s">
        <v>134</v>
      </c>
      <c r="H38" s="33"/>
      <c r="I38" s="33"/>
      <c r="J38" s="33" t="s">
        <v>101</v>
      </c>
      <c r="K38" s="33" t="s">
        <v>134</v>
      </c>
      <c r="L38" s="33" t="s">
        <v>134</v>
      </c>
      <c r="M38" s="45">
        <v>8200000</v>
      </c>
      <c r="N38" s="45">
        <f t="shared" si="1"/>
        <v>9922000</v>
      </c>
      <c r="O38" s="45">
        <v>8200000</v>
      </c>
      <c r="P38" s="115" t="s">
        <v>314</v>
      </c>
      <c r="Q38" s="33" t="s">
        <v>135</v>
      </c>
      <c r="R38" s="48">
        <v>45717</v>
      </c>
      <c r="S38" s="33"/>
      <c r="T38" s="33" t="s">
        <v>154</v>
      </c>
      <c r="U38" s="33" t="s">
        <v>390</v>
      </c>
      <c r="V38" s="197" t="s">
        <v>134</v>
      </c>
      <c r="W38" s="84" t="s">
        <v>135</v>
      </c>
      <c r="X38" s="33" t="s">
        <v>423</v>
      </c>
      <c r="Y38" s="185" t="s">
        <v>135</v>
      </c>
      <c r="Z38" s="108"/>
      <c r="AA38" s="33"/>
      <c r="AB38" s="33"/>
    </row>
    <row r="39" spans="1:28" s="83" customFormat="1" ht="60" x14ac:dyDescent="0.25">
      <c r="A39" s="33" t="s">
        <v>124</v>
      </c>
      <c r="B39" s="134">
        <v>4211</v>
      </c>
      <c r="C39" s="159" t="s">
        <v>211</v>
      </c>
      <c r="D39" s="84" t="s">
        <v>392</v>
      </c>
      <c r="E39" s="33"/>
      <c r="F39" s="33"/>
      <c r="G39" s="33" t="s">
        <v>134</v>
      </c>
      <c r="H39" s="33"/>
      <c r="I39" s="33"/>
      <c r="J39" s="33" t="s">
        <v>101</v>
      </c>
      <c r="K39" s="33" t="s">
        <v>135</v>
      </c>
      <c r="L39" s="33" t="s">
        <v>135</v>
      </c>
      <c r="M39" s="45">
        <v>198750</v>
      </c>
      <c r="N39" s="45">
        <f t="shared" si="1"/>
        <v>240487.5</v>
      </c>
      <c r="O39" s="45">
        <v>198750</v>
      </c>
      <c r="P39" s="35" t="s">
        <v>310</v>
      </c>
      <c r="Q39" s="33" t="s">
        <v>135</v>
      </c>
      <c r="R39" s="48">
        <v>45689</v>
      </c>
      <c r="S39" s="33"/>
      <c r="T39" s="33" t="s">
        <v>212</v>
      </c>
      <c r="U39" s="33" t="s">
        <v>390</v>
      </c>
      <c r="V39" s="197" t="s">
        <v>134</v>
      </c>
      <c r="W39" s="84" t="s">
        <v>135</v>
      </c>
      <c r="X39" s="33" t="s">
        <v>423</v>
      </c>
      <c r="Y39" s="185" t="s">
        <v>135</v>
      </c>
      <c r="Z39" s="108"/>
      <c r="AA39" s="33"/>
      <c r="AB39" s="33"/>
    </row>
    <row r="40" spans="1:28" s="83" customFormat="1" ht="29.45" customHeight="1" x14ac:dyDescent="0.25">
      <c r="A40" s="33" t="s">
        <v>124</v>
      </c>
      <c r="B40" s="134">
        <v>4211</v>
      </c>
      <c r="C40" s="159" t="s">
        <v>393</v>
      </c>
      <c r="D40" s="84" t="s">
        <v>394</v>
      </c>
      <c r="E40" s="33"/>
      <c r="F40" s="33"/>
      <c r="G40" s="33" t="s">
        <v>134</v>
      </c>
      <c r="H40" s="33"/>
      <c r="I40" s="33"/>
      <c r="J40" s="33" t="s">
        <v>101</v>
      </c>
      <c r="K40" s="33" t="s">
        <v>135</v>
      </c>
      <c r="L40" s="33" t="s">
        <v>135</v>
      </c>
      <c r="M40" s="45">
        <v>1977360</v>
      </c>
      <c r="N40" s="45">
        <f t="shared" si="1"/>
        <v>2392605.6</v>
      </c>
      <c r="O40" s="45">
        <v>1977360</v>
      </c>
      <c r="P40" s="35" t="s">
        <v>310</v>
      </c>
      <c r="Q40" s="33" t="s">
        <v>135</v>
      </c>
      <c r="R40" s="48">
        <v>45689</v>
      </c>
      <c r="S40" s="33"/>
      <c r="T40" s="33" t="s">
        <v>181</v>
      </c>
      <c r="U40" s="33" t="s">
        <v>390</v>
      </c>
      <c r="V40" s="197" t="s">
        <v>134</v>
      </c>
      <c r="W40" s="84" t="s">
        <v>135</v>
      </c>
      <c r="X40" s="33" t="s">
        <v>423</v>
      </c>
      <c r="Y40" s="185" t="s">
        <v>135</v>
      </c>
      <c r="Z40" s="108"/>
      <c r="AA40" s="33"/>
      <c r="AB40" s="33"/>
    </row>
    <row r="41" spans="1:28" s="83" customFormat="1" ht="57" customHeight="1" x14ac:dyDescent="0.25">
      <c r="A41" s="33" t="s">
        <v>124</v>
      </c>
      <c r="B41" s="134">
        <v>4211</v>
      </c>
      <c r="C41" s="159" t="s">
        <v>213</v>
      </c>
      <c r="D41" s="84" t="s">
        <v>395</v>
      </c>
      <c r="E41" s="33"/>
      <c r="F41" s="33"/>
      <c r="G41" s="33" t="s">
        <v>134</v>
      </c>
      <c r="H41" s="33"/>
      <c r="I41" s="33"/>
      <c r="J41" s="33" t="s">
        <v>101</v>
      </c>
      <c r="K41" s="33" t="s">
        <v>135</v>
      </c>
      <c r="L41" s="33" t="s">
        <v>135</v>
      </c>
      <c r="M41" s="45">
        <v>600000</v>
      </c>
      <c r="N41" s="45">
        <f t="shared" si="1"/>
        <v>726000</v>
      </c>
      <c r="O41" s="45">
        <v>600000</v>
      </c>
      <c r="P41" s="35" t="s">
        <v>310</v>
      </c>
      <c r="Q41" s="33" t="s">
        <v>135</v>
      </c>
      <c r="R41" s="48">
        <v>45717</v>
      </c>
      <c r="S41" s="33"/>
      <c r="T41" s="33" t="s">
        <v>181</v>
      </c>
      <c r="U41" s="33" t="s">
        <v>390</v>
      </c>
      <c r="V41" s="197" t="s">
        <v>135</v>
      </c>
      <c r="W41" s="84" t="s">
        <v>135</v>
      </c>
      <c r="X41" s="33" t="s">
        <v>423</v>
      </c>
      <c r="Y41" s="185" t="s">
        <v>135</v>
      </c>
      <c r="Z41" s="108"/>
      <c r="AA41" s="33"/>
      <c r="AB41" s="33"/>
    </row>
    <row r="42" spans="1:28" s="83" customFormat="1" ht="41.45" customHeight="1" x14ac:dyDescent="0.25">
      <c r="A42" s="33" t="s">
        <v>124</v>
      </c>
      <c r="B42" s="134">
        <v>4211</v>
      </c>
      <c r="C42" s="159" t="s">
        <v>396</v>
      </c>
      <c r="D42" s="84" t="s">
        <v>397</v>
      </c>
      <c r="E42" s="33"/>
      <c r="F42" s="33"/>
      <c r="G42" s="33" t="s">
        <v>398</v>
      </c>
      <c r="H42" s="33"/>
      <c r="I42" s="33"/>
      <c r="J42" s="33" t="s">
        <v>101</v>
      </c>
      <c r="K42" s="33" t="s">
        <v>135</v>
      </c>
      <c r="L42" s="33" t="s">
        <v>135</v>
      </c>
      <c r="M42" s="45">
        <v>97000</v>
      </c>
      <c r="N42" s="45">
        <f t="shared" si="1"/>
        <v>117370</v>
      </c>
      <c r="O42" s="45">
        <v>97000</v>
      </c>
      <c r="P42" s="33" t="s">
        <v>110</v>
      </c>
      <c r="Q42" s="33" t="s">
        <v>134</v>
      </c>
      <c r="R42" s="48">
        <v>45809</v>
      </c>
      <c r="S42" s="33"/>
      <c r="T42" s="33" t="s">
        <v>399</v>
      </c>
      <c r="U42" s="33" t="s">
        <v>390</v>
      </c>
      <c r="V42" s="197" t="s">
        <v>134</v>
      </c>
      <c r="W42" s="84" t="s">
        <v>134</v>
      </c>
      <c r="X42" s="33" t="s">
        <v>424</v>
      </c>
      <c r="Y42" s="185" t="s">
        <v>135</v>
      </c>
      <c r="Z42" s="108"/>
      <c r="AA42" s="33"/>
      <c r="AB42" s="33"/>
    </row>
    <row r="43" spans="1:28" s="83" customFormat="1" ht="40.9" customHeight="1" x14ac:dyDescent="0.25">
      <c r="A43" s="33" t="s">
        <v>124</v>
      </c>
      <c r="B43" s="134">
        <v>4211</v>
      </c>
      <c r="C43" s="159" t="s">
        <v>400</v>
      </c>
      <c r="D43" s="84" t="s">
        <v>214</v>
      </c>
      <c r="E43" s="33"/>
      <c r="F43" s="33"/>
      <c r="G43" s="33" t="s">
        <v>134</v>
      </c>
      <c r="H43" s="33"/>
      <c r="I43" s="33"/>
      <c r="J43" s="33" t="s">
        <v>101</v>
      </c>
      <c r="K43" s="33" t="s">
        <v>134</v>
      </c>
      <c r="L43" s="33" t="s">
        <v>135</v>
      </c>
      <c r="M43" s="45">
        <v>376423</v>
      </c>
      <c r="N43" s="45">
        <f t="shared" si="1"/>
        <v>455471.82999999996</v>
      </c>
      <c r="O43" s="45">
        <v>376423</v>
      </c>
      <c r="P43" s="33" t="s">
        <v>110</v>
      </c>
      <c r="Q43" s="33" t="s">
        <v>135</v>
      </c>
      <c r="R43" s="48">
        <v>45809</v>
      </c>
      <c r="S43" s="33"/>
      <c r="T43" s="33" t="s">
        <v>401</v>
      </c>
      <c r="U43" s="33" t="s">
        <v>390</v>
      </c>
      <c r="V43" s="197" t="s">
        <v>134</v>
      </c>
      <c r="W43" s="84" t="s">
        <v>135</v>
      </c>
      <c r="X43" s="33"/>
      <c r="Y43" s="185" t="s">
        <v>135</v>
      </c>
      <c r="Z43" s="108"/>
      <c r="AA43" s="33"/>
      <c r="AB43" s="33"/>
    </row>
    <row r="44" spans="1:28" s="83" customFormat="1" ht="60.6" customHeight="1" x14ac:dyDescent="0.25">
      <c r="A44" s="33" t="s">
        <v>124</v>
      </c>
      <c r="B44" s="134">
        <v>4211</v>
      </c>
      <c r="C44" s="159" t="s">
        <v>402</v>
      </c>
      <c r="D44" s="84" t="s">
        <v>403</v>
      </c>
      <c r="E44" s="33"/>
      <c r="F44" s="33"/>
      <c r="G44" s="33" t="s">
        <v>134</v>
      </c>
      <c r="H44" s="33"/>
      <c r="I44" s="33"/>
      <c r="J44" s="33" t="s">
        <v>101</v>
      </c>
      <c r="K44" s="33" t="s">
        <v>135</v>
      </c>
      <c r="L44" s="33" t="s">
        <v>135</v>
      </c>
      <c r="M44" s="45">
        <v>54962.02</v>
      </c>
      <c r="N44" s="45">
        <v>66504.05</v>
      </c>
      <c r="O44" s="45">
        <v>54962.02</v>
      </c>
      <c r="P44" s="33" t="s">
        <v>110</v>
      </c>
      <c r="Q44" s="33" t="s">
        <v>135</v>
      </c>
      <c r="R44" s="48">
        <v>45809</v>
      </c>
      <c r="S44" s="33"/>
      <c r="T44" s="33"/>
      <c r="U44" s="33" t="s">
        <v>390</v>
      </c>
      <c r="V44" s="197" t="s">
        <v>134</v>
      </c>
      <c r="W44" s="84" t="s">
        <v>134</v>
      </c>
      <c r="X44" s="33" t="s">
        <v>424</v>
      </c>
      <c r="Y44" s="185" t="s">
        <v>135</v>
      </c>
      <c r="Z44" s="108"/>
      <c r="AA44" s="33"/>
      <c r="AB44" s="33"/>
    </row>
    <row r="45" spans="1:28" s="83" customFormat="1" ht="60.6" customHeight="1" x14ac:dyDescent="0.25">
      <c r="A45" s="33" t="s">
        <v>124</v>
      </c>
      <c r="B45" s="134">
        <v>4211</v>
      </c>
      <c r="C45" s="159" t="s">
        <v>421</v>
      </c>
      <c r="D45" s="84">
        <v>72313000</v>
      </c>
      <c r="E45" s="33"/>
      <c r="F45" s="33" t="s">
        <v>207</v>
      </c>
      <c r="G45" s="33"/>
      <c r="H45" s="33"/>
      <c r="I45" s="33"/>
      <c r="J45" s="69" t="s">
        <v>100</v>
      </c>
      <c r="K45" s="33" t="s">
        <v>135</v>
      </c>
      <c r="L45" s="33" t="s">
        <v>135</v>
      </c>
      <c r="M45" s="45">
        <v>36921.01</v>
      </c>
      <c r="N45" s="45">
        <v>44674.42</v>
      </c>
      <c r="O45" s="45">
        <v>36921.01</v>
      </c>
      <c r="P45" s="33" t="s">
        <v>111</v>
      </c>
      <c r="Q45" s="33" t="s">
        <v>135</v>
      </c>
      <c r="R45" s="48">
        <v>45689</v>
      </c>
      <c r="S45" s="48">
        <v>45717</v>
      </c>
      <c r="T45" s="33" t="s">
        <v>151</v>
      </c>
      <c r="U45" s="33" t="s">
        <v>390</v>
      </c>
      <c r="V45" s="197" t="s">
        <v>177</v>
      </c>
      <c r="W45" s="84" t="s">
        <v>134</v>
      </c>
      <c r="X45" s="33" t="s">
        <v>422</v>
      </c>
      <c r="Y45" s="185" t="s">
        <v>135</v>
      </c>
      <c r="Z45" s="108"/>
      <c r="AA45" s="33"/>
      <c r="AB45" s="33"/>
    </row>
    <row r="46" spans="1:28" s="83" customFormat="1" ht="43.9" customHeight="1" x14ac:dyDescent="0.25">
      <c r="A46" s="33" t="s">
        <v>124</v>
      </c>
      <c r="B46" s="134">
        <v>4211</v>
      </c>
      <c r="C46" s="159" t="s">
        <v>404</v>
      </c>
      <c r="D46" s="84" t="s">
        <v>405</v>
      </c>
      <c r="E46" s="33"/>
      <c r="F46" s="33"/>
      <c r="G46" s="33" t="s">
        <v>134</v>
      </c>
      <c r="H46" s="33"/>
      <c r="I46" s="33"/>
      <c r="J46" s="33" t="s">
        <v>101</v>
      </c>
      <c r="K46" s="33" t="s">
        <v>134</v>
      </c>
      <c r="L46" s="33" t="s">
        <v>134</v>
      </c>
      <c r="M46" s="45">
        <v>5042692.25</v>
      </c>
      <c r="N46" s="45">
        <v>6101657.6200000001</v>
      </c>
      <c r="O46" s="45">
        <v>5042692.25</v>
      </c>
      <c r="P46" s="33" t="s">
        <v>110</v>
      </c>
      <c r="Q46" s="33" t="s">
        <v>135</v>
      </c>
      <c r="R46" s="48">
        <v>45809</v>
      </c>
      <c r="S46" s="33"/>
      <c r="T46" s="33"/>
      <c r="U46" s="33" t="s">
        <v>390</v>
      </c>
      <c r="V46" s="197" t="s">
        <v>134</v>
      </c>
      <c r="W46" s="84" t="s">
        <v>135</v>
      </c>
      <c r="X46" s="33"/>
      <c r="Y46" s="185" t="s">
        <v>135</v>
      </c>
      <c r="Z46" s="108"/>
      <c r="AA46" s="33"/>
      <c r="AB46" s="33"/>
    </row>
    <row r="47" spans="1:28" s="59" customFormat="1" ht="102" customHeight="1" x14ac:dyDescent="0.25">
      <c r="A47" s="57" t="s">
        <v>124</v>
      </c>
      <c r="B47" s="132">
        <v>4211</v>
      </c>
      <c r="C47" s="159" t="s">
        <v>206</v>
      </c>
      <c r="D47" s="42" t="s">
        <v>205</v>
      </c>
      <c r="E47" s="57"/>
      <c r="F47" s="33" t="s">
        <v>207</v>
      </c>
      <c r="G47" s="57"/>
      <c r="H47" s="57"/>
      <c r="I47" s="57"/>
      <c r="J47" s="57" t="s">
        <v>100</v>
      </c>
      <c r="K47" s="57" t="s">
        <v>135</v>
      </c>
      <c r="L47" s="57" t="s">
        <v>135</v>
      </c>
      <c r="M47" s="106">
        <v>36921.01</v>
      </c>
      <c r="N47" s="106">
        <v>44674.42</v>
      </c>
      <c r="O47" s="106">
        <v>36921.01</v>
      </c>
      <c r="P47" s="57" t="s">
        <v>112</v>
      </c>
      <c r="Q47" s="57" t="s">
        <v>135</v>
      </c>
      <c r="R47" s="32">
        <v>45705</v>
      </c>
      <c r="S47" s="32">
        <v>45731</v>
      </c>
      <c r="T47" s="57" t="s">
        <v>151</v>
      </c>
      <c r="U47" s="33" t="s">
        <v>208</v>
      </c>
      <c r="V47" s="198" t="s">
        <v>177</v>
      </c>
      <c r="W47" s="89" t="s">
        <v>134</v>
      </c>
      <c r="X47" s="33" t="s">
        <v>178</v>
      </c>
      <c r="Y47" s="186" t="s">
        <v>135</v>
      </c>
      <c r="Z47" s="143"/>
      <c r="AA47" s="57"/>
      <c r="AB47" s="57"/>
    </row>
    <row r="48" spans="1:28" s="59" customFormat="1" ht="102" customHeight="1" x14ac:dyDescent="0.25">
      <c r="A48" s="33" t="s">
        <v>124</v>
      </c>
      <c r="B48" s="135">
        <v>4571</v>
      </c>
      <c r="C48" s="159" t="s">
        <v>148</v>
      </c>
      <c r="D48" s="44" t="s">
        <v>149</v>
      </c>
      <c r="E48" s="33"/>
      <c r="F48" s="33"/>
      <c r="G48" s="33"/>
      <c r="H48" s="33"/>
      <c r="I48" s="33"/>
      <c r="J48" s="33" t="s">
        <v>100</v>
      </c>
      <c r="K48" s="33" t="s">
        <v>135</v>
      </c>
      <c r="L48" s="33" t="s">
        <v>135</v>
      </c>
      <c r="M48" s="45">
        <v>187815.9</v>
      </c>
      <c r="N48" s="45">
        <v>227257.24</v>
      </c>
      <c r="O48" s="45">
        <v>187815.9</v>
      </c>
      <c r="P48" s="33" t="s">
        <v>111</v>
      </c>
      <c r="Q48" s="33" t="s">
        <v>135</v>
      </c>
      <c r="R48" s="46">
        <v>45708</v>
      </c>
      <c r="S48" s="46">
        <v>45778</v>
      </c>
      <c r="T48" s="33" t="s">
        <v>151</v>
      </c>
      <c r="U48" s="33" t="s">
        <v>371</v>
      </c>
      <c r="V48" s="197" t="s">
        <v>134</v>
      </c>
      <c r="W48" s="84" t="s">
        <v>134</v>
      </c>
      <c r="X48" s="33" t="s">
        <v>168</v>
      </c>
      <c r="Y48" s="185" t="s">
        <v>135</v>
      </c>
      <c r="Z48" s="108"/>
      <c r="AA48" s="33"/>
      <c r="AB48" s="33"/>
    </row>
    <row r="49" spans="1:28" s="59" customFormat="1" ht="102" customHeight="1" x14ac:dyDescent="0.25">
      <c r="A49" s="33" t="s">
        <v>124</v>
      </c>
      <c r="B49" s="135">
        <v>4571</v>
      </c>
      <c r="C49" s="159" t="s">
        <v>161</v>
      </c>
      <c r="D49" s="44" t="s">
        <v>150</v>
      </c>
      <c r="E49" s="33"/>
      <c r="F49" s="33"/>
      <c r="G49" s="33"/>
      <c r="H49" s="33"/>
      <c r="I49" s="33"/>
      <c r="J49" s="33" t="s">
        <v>94</v>
      </c>
      <c r="K49" s="33" t="s">
        <v>135</v>
      </c>
      <c r="L49" s="33" t="s">
        <v>134</v>
      </c>
      <c r="M49" s="45">
        <v>8132.23</v>
      </c>
      <c r="N49" s="45">
        <v>9840</v>
      </c>
      <c r="O49" s="45">
        <v>17264.48</v>
      </c>
      <c r="P49" s="33" t="s">
        <v>110</v>
      </c>
      <c r="Q49" s="33" t="s">
        <v>135</v>
      </c>
      <c r="R49" s="46">
        <v>45736</v>
      </c>
      <c r="S49" s="46">
        <v>45809</v>
      </c>
      <c r="T49" s="33" t="s">
        <v>152</v>
      </c>
      <c r="U49" s="33" t="s">
        <v>371</v>
      </c>
      <c r="V49" s="197" t="s">
        <v>135</v>
      </c>
      <c r="W49" s="84" t="s">
        <v>134</v>
      </c>
      <c r="X49" s="33" t="s">
        <v>168</v>
      </c>
      <c r="Y49" s="185" t="s">
        <v>135</v>
      </c>
      <c r="Z49" s="108"/>
      <c r="AA49" s="33"/>
      <c r="AB49" s="33"/>
    </row>
    <row r="50" spans="1:28" s="59" customFormat="1" ht="102" customHeight="1" x14ac:dyDescent="0.25">
      <c r="A50" s="33" t="s">
        <v>124</v>
      </c>
      <c r="B50" s="135">
        <v>4571</v>
      </c>
      <c r="C50" s="159" t="s">
        <v>156</v>
      </c>
      <c r="D50" s="44">
        <v>45000000</v>
      </c>
      <c r="E50" s="33"/>
      <c r="F50" s="33" t="s">
        <v>426</v>
      </c>
      <c r="G50" s="33"/>
      <c r="H50" s="33"/>
      <c r="I50" s="33"/>
      <c r="J50" s="33" t="s">
        <v>97</v>
      </c>
      <c r="K50" s="33" t="s">
        <v>135</v>
      </c>
      <c r="L50" s="33" t="s">
        <v>135</v>
      </c>
      <c r="M50" s="45">
        <v>730000</v>
      </c>
      <c r="N50" s="45">
        <v>883300</v>
      </c>
      <c r="O50" s="45">
        <v>730000</v>
      </c>
      <c r="P50" s="33" t="s">
        <v>111</v>
      </c>
      <c r="Q50" s="33" t="s">
        <v>135</v>
      </c>
      <c r="R50" s="46">
        <v>45703</v>
      </c>
      <c r="S50" s="46">
        <v>45762</v>
      </c>
      <c r="T50" s="33" t="s">
        <v>154</v>
      </c>
      <c r="U50" s="33" t="s">
        <v>371</v>
      </c>
      <c r="V50" s="197" t="s">
        <v>134</v>
      </c>
      <c r="W50" s="84" t="s">
        <v>134</v>
      </c>
      <c r="X50" s="33" t="s">
        <v>168</v>
      </c>
      <c r="Y50" s="185" t="s">
        <v>135</v>
      </c>
      <c r="Z50" s="108"/>
      <c r="AA50" s="33"/>
      <c r="AB50" s="33"/>
    </row>
    <row r="51" spans="1:28" s="59" customFormat="1" ht="102" customHeight="1" x14ac:dyDescent="0.25">
      <c r="A51" s="33" t="s">
        <v>124</v>
      </c>
      <c r="B51" s="135">
        <v>4571</v>
      </c>
      <c r="C51" s="159" t="s">
        <v>157</v>
      </c>
      <c r="D51" s="44">
        <v>45000000</v>
      </c>
      <c r="E51" s="33"/>
      <c r="F51" s="33" t="s">
        <v>426</v>
      </c>
      <c r="G51" s="33"/>
      <c r="H51" s="33"/>
      <c r="I51" s="33"/>
      <c r="J51" s="33" t="s">
        <v>97</v>
      </c>
      <c r="K51" s="33" t="s">
        <v>135</v>
      </c>
      <c r="L51" s="33" t="s">
        <v>134</v>
      </c>
      <c r="M51" s="45">
        <v>991735.54</v>
      </c>
      <c r="N51" s="45">
        <v>1200000</v>
      </c>
      <c r="O51" s="45">
        <v>991735.54</v>
      </c>
      <c r="P51" s="33" t="s">
        <v>111</v>
      </c>
      <c r="Q51" s="33" t="s">
        <v>135</v>
      </c>
      <c r="R51" s="46">
        <v>45708</v>
      </c>
      <c r="S51" s="46">
        <v>45772</v>
      </c>
      <c r="T51" s="33" t="s">
        <v>153</v>
      </c>
      <c r="U51" s="33" t="s">
        <v>371</v>
      </c>
      <c r="V51" s="197" t="s">
        <v>134</v>
      </c>
      <c r="W51" s="84" t="s">
        <v>134</v>
      </c>
      <c r="X51" s="33" t="s">
        <v>168</v>
      </c>
      <c r="Y51" s="185" t="s">
        <v>135</v>
      </c>
      <c r="Z51" s="108"/>
      <c r="AA51" s="33"/>
      <c r="AB51" s="33"/>
    </row>
    <row r="52" spans="1:28" s="59" customFormat="1" ht="102" customHeight="1" x14ac:dyDescent="0.25">
      <c r="A52" s="33" t="s">
        <v>124</v>
      </c>
      <c r="B52" s="135">
        <v>4571</v>
      </c>
      <c r="C52" s="159" t="s">
        <v>158</v>
      </c>
      <c r="D52" s="44">
        <v>71200000</v>
      </c>
      <c r="E52" s="33"/>
      <c r="F52" s="33"/>
      <c r="G52" s="33"/>
      <c r="H52" s="33"/>
      <c r="I52" s="33"/>
      <c r="J52" s="33" t="s">
        <v>100</v>
      </c>
      <c r="K52" s="33" t="s">
        <v>135</v>
      </c>
      <c r="L52" s="33" t="s">
        <v>134</v>
      </c>
      <c r="M52" s="45">
        <v>82644.63</v>
      </c>
      <c r="N52" s="45">
        <v>100000</v>
      </c>
      <c r="O52" s="45">
        <v>82644.63</v>
      </c>
      <c r="P52" s="33" t="s">
        <v>111</v>
      </c>
      <c r="Q52" s="33" t="s">
        <v>135</v>
      </c>
      <c r="R52" s="46">
        <v>45708</v>
      </c>
      <c r="S52" s="46">
        <v>45772</v>
      </c>
      <c r="T52" s="33" t="s">
        <v>153</v>
      </c>
      <c r="U52" s="33" t="s">
        <v>371</v>
      </c>
      <c r="V52" s="197" t="s">
        <v>134</v>
      </c>
      <c r="W52" s="84" t="s">
        <v>134</v>
      </c>
      <c r="X52" s="33" t="s">
        <v>168</v>
      </c>
      <c r="Y52" s="185" t="s">
        <v>135</v>
      </c>
      <c r="Z52" s="108"/>
      <c r="AA52" s="33"/>
      <c r="AB52" s="33"/>
    </row>
    <row r="53" spans="1:28" s="59" customFormat="1" ht="102" customHeight="1" x14ac:dyDescent="0.25">
      <c r="A53" s="33" t="s">
        <v>124</v>
      </c>
      <c r="B53" s="135">
        <v>4571</v>
      </c>
      <c r="C53" s="159" t="s">
        <v>159</v>
      </c>
      <c r="D53" s="44">
        <v>45000000</v>
      </c>
      <c r="E53" s="33"/>
      <c r="F53" s="33" t="s">
        <v>426</v>
      </c>
      <c r="G53" s="33"/>
      <c r="H53" s="33"/>
      <c r="I53" s="33"/>
      <c r="J53" s="33" t="s">
        <v>97</v>
      </c>
      <c r="K53" s="33" t="s">
        <v>135</v>
      </c>
      <c r="L53" s="33" t="s">
        <v>134</v>
      </c>
      <c r="M53" s="45">
        <v>934710.74</v>
      </c>
      <c r="N53" s="45">
        <v>1331000</v>
      </c>
      <c r="O53" s="45">
        <v>934710.74</v>
      </c>
      <c r="P53" s="33" t="s">
        <v>111</v>
      </c>
      <c r="Q53" s="33" t="s">
        <v>135</v>
      </c>
      <c r="R53" s="46">
        <v>45797</v>
      </c>
      <c r="S53" s="46">
        <v>45901</v>
      </c>
      <c r="T53" s="33" t="s">
        <v>155</v>
      </c>
      <c r="U53" s="33" t="s">
        <v>371</v>
      </c>
      <c r="V53" s="197" t="s">
        <v>135</v>
      </c>
      <c r="W53" s="84" t="s">
        <v>134</v>
      </c>
      <c r="X53" s="33" t="s">
        <v>168</v>
      </c>
      <c r="Y53" s="185" t="s">
        <v>135</v>
      </c>
      <c r="Z53" s="108"/>
      <c r="AA53" s="33"/>
      <c r="AB53" s="33"/>
    </row>
    <row r="54" spans="1:28" s="59" customFormat="1" ht="102" customHeight="1" x14ac:dyDescent="0.25">
      <c r="A54" s="33" t="s">
        <v>124</v>
      </c>
      <c r="B54" s="135">
        <v>4571</v>
      </c>
      <c r="C54" s="159" t="s">
        <v>160</v>
      </c>
      <c r="D54" s="44">
        <v>71200000</v>
      </c>
      <c r="E54" s="33"/>
      <c r="F54" s="33" t="s">
        <v>426</v>
      </c>
      <c r="G54" s="33"/>
      <c r="H54" s="33"/>
      <c r="I54" s="33"/>
      <c r="J54" s="33" t="s">
        <v>100</v>
      </c>
      <c r="K54" s="33" t="s">
        <v>135</v>
      </c>
      <c r="L54" s="33" t="s">
        <v>134</v>
      </c>
      <c r="M54" s="45">
        <v>75000</v>
      </c>
      <c r="N54" s="45">
        <v>90750</v>
      </c>
      <c r="O54" s="45">
        <v>75000</v>
      </c>
      <c r="P54" s="33" t="s">
        <v>111</v>
      </c>
      <c r="Q54" s="33" t="s">
        <v>135</v>
      </c>
      <c r="R54" s="46">
        <v>45797</v>
      </c>
      <c r="S54" s="46">
        <v>45901</v>
      </c>
      <c r="T54" s="33" t="s">
        <v>155</v>
      </c>
      <c r="U54" s="33" t="s">
        <v>371</v>
      </c>
      <c r="V54" s="197" t="s">
        <v>135</v>
      </c>
      <c r="W54" s="84" t="s">
        <v>134</v>
      </c>
      <c r="X54" s="33" t="s">
        <v>168</v>
      </c>
      <c r="Y54" s="185" t="s">
        <v>135</v>
      </c>
      <c r="Z54" s="108"/>
      <c r="AA54" s="33"/>
      <c r="AB54" s="33"/>
    </row>
    <row r="55" spans="1:28" s="59" customFormat="1" ht="102" customHeight="1" x14ac:dyDescent="0.25">
      <c r="A55" s="33" t="s">
        <v>124</v>
      </c>
      <c r="B55" s="136">
        <v>4582</v>
      </c>
      <c r="C55" s="160" t="s">
        <v>162</v>
      </c>
      <c r="D55" s="33" t="s">
        <v>163</v>
      </c>
      <c r="E55" s="33"/>
      <c r="F55" s="33" t="s">
        <v>426</v>
      </c>
      <c r="G55" s="33"/>
      <c r="H55" s="33"/>
      <c r="I55" s="33"/>
      <c r="J55" s="33" t="s">
        <v>100</v>
      </c>
      <c r="K55" s="33" t="s">
        <v>135</v>
      </c>
      <c r="L55" s="33" t="s">
        <v>134</v>
      </c>
      <c r="M55" s="45">
        <v>85582</v>
      </c>
      <c r="N55" s="45">
        <v>103554.22</v>
      </c>
      <c r="O55" s="45">
        <v>85582</v>
      </c>
      <c r="P55" s="33" t="s">
        <v>111</v>
      </c>
      <c r="Q55" s="33" t="s">
        <v>135</v>
      </c>
      <c r="R55" s="46">
        <v>45560</v>
      </c>
      <c r="S55" s="46" t="s">
        <v>164</v>
      </c>
      <c r="T55" s="46" t="s">
        <v>165</v>
      </c>
      <c r="U55" s="33" t="s">
        <v>166</v>
      </c>
      <c r="V55" s="197" t="s">
        <v>167</v>
      </c>
      <c r="W55" s="84" t="s">
        <v>134</v>
      </c>
      <c r="X55" s="33" t="s">
        <v>168</v>
      </c>
      <c r="Y55" s="185" t="s">
        <v>135</v>
      </c>
      <c r="Z55" s="108"/>
      <c r="AA55" s="33"/>
      <c r="AB55" s="33"/>
    </row>
    <row r="56" spans="1:28" s="59" customFormat="1" ht="102" customHeight="1" x14ac:dyDescent="0.25">
      <c r="A56" s="33" t="s">
        <v>124</v>
      </c>
      <c r="B56" s="136">
        <v>4582</v>
      </c>
      <c r="C56" s="159" t="s">
        <v>169</v>
      </c>
      <c r="D56" s="33" t="s">
        <v>163</v>
      </c>
      <c r="E56" s="33"/>
      <c r="F56" s="33" t="s">
        <v>426</v>
      </c>
      <c r="G56" s="33"/>
      <c r="H56" s="33"/>
      <c r="I56" s="33"/>
      <c r="J56" s="33" t="s">
        <v>101</v>
      </c>
      <c r="K56" s="33" t="s">
        <v>135</v>
      </c>
      <c r="L56" s="33" t="s">
        <v>135</v>
      </c>
      <c r="M56" s="45">
        <v>90909.09</v>
      </c>
      <c r="N56" s="45">
        <v>110000</v>
      </c>
      <c r="O56" s="45">
        <v>90909.09</v>
      </c>
      <c r="P56" s="33" t="s">
        <v>111</v>
      </c>
      <c r="Q56" s="33" t="s">
        <v>135</v>
      </c>
      <c r="R56" s="33" t="s">
        <v>170</v>
      </c>
      <c r="S56" s="33" t="s">
        <v>171</v>
      </c>
      <c r="T56" s="33" t="s">
        <v>151</v>
      </c>
      <c r="U56" s="33" t="s">
        <v>166</v>
      </c>
      <c r="V56" s="197" t="s">
        <v>167</v>
      </c>
      <c r="W56" s="84" t="s">
        <v>134</v>
      </c>
      <c r="X56" s="33" t="s">
        <v>168</v>
      </c>
      <c r="Y56" s="185" t="s">
        <v>135</v>
      </c>
      <c r="Z56" s="108"/>
      <c r="AA56" s="33"/>
      <c r="AB56" s="33"/>
    </row>
    <row r="57" spans="1:28" s="59" customFormat="1" ht="102" customHeight="1" x14ac:dyDescent="0.25">
      <c r="A57" s="33" t="s">
        <v>124</v>
      </c>
      <c r="B57" s="136">
        <v>4582</v>
      </c>
      <c r="C57" s="159" t="s">
        <v>172</v>
      </c>
      <c r="D57" s="33" t="s">
        <v>163</v>
      </c>
      <c r="E57" s="33"/>
      <c r="F57" s="33" t="s">
        <v>426</v>
      </c>
      <c r="G57" s="33"/>
      <c r="H57" s="33"/>
      <c r="I57" s="33"/>
      <c r="J57" s="33" t="s">
        <v>100</v>
      </c>
      <c r="K57" s="33" t="s">
        <v>135</v>
      </c>
      <c r="L57" s="33" t="s">
        <v>134</v>
      </c>
      <c r="M57" s="45">
        <v>154087.42000000001</v>
      </c>
      <c r="N57" s="45">
        <v>186445.78</v>
      </c>
      <c r="O57" s="45">
        <v>154087.42000000001</v>
      </c>
      <c r="P57" s="33" t="s">
        <v>111</v>
      </c>
      <c r="Q57" s="33" t="s">
        <v>135</v>
      </c>
      <c r="R57" s="33" t="s">
        <v>170</v>
      </c>
      <c r="S57" s="33" t="s">
        <v>173</v>
      </c>
      <c r="T57" s="33" t="s">
        <v>153</v>
      </c>
      <c r="U57" s="33" t="s">
        <v>166</v>
      </c>
      <c r="V57" s="197" t="s">
        <v>167</v>
      </c>
      <c r="W57" s="84" t="s">
        <v>134</v>
      </c>
      <c r="X57" s="33" t="s">
        <v>168</v>
      </c>
      <c r="Y57" s="185" t="s">
        <v>135</v>
      </c>
      <c r="Z57" s="108"/>
      <c r="AA57" s="33"/>
      <c r="AB57" s="33"/>
    </row>
    <row r="58" spans="1:28" s="59" customFormat="1" ht="102" customHeight="1" x14ac:dyDescent="0.25">
      <c r="A58" s="33" t="s">
        <v>124</v>
      </c>
      <c r="B58" s="136">
        <v>4582</v>
      </c>
      <c r="C58" s="159" t="s">
        <v>174</v>
      </c>
      <c r="D58" s="33" t="s">
        <v>175</v>
      </c>
      <c r="E58" s="33"/>
      <c r="F58" s="33" t="s">
        <v>426</v>
      </c>
      <c r="G58" s="33"/>
      <c r="H58" s="33"/>
      <c r="I58" s="33"/>
      <c r="J58" s="33" t="s">
        <v>100</v>
      </c>
      <c r="K58" s="33" t="s">
        <v>135</v>
      </c>
      <c r="L58" s="33" t="s">
        <v>135</v>
      </c>
      <c r="M58" s="47">
        <v>142000</v>
      </c>
      <c r="N58" s="47">
        <v>171820</v>
      </c>
      <c r="O58" s="47">
        <v>142000</v>
      </c>
      <c r="P58" s="33" t="s">
        <v>111</v>
      </c>
      <c r="Q58" s="33" t="s">
        <v>135</v>
      </c>
      <c r="R58" s="48">
        <v>45717</v>
      </c>
      <c r="S58" s="48">
        <v>45839</v>
      </c>
      <c r="T58" s="33" t="s">
        <v>154</v>
      </c>
      <c r="U58" s="33" t="s">
        <v>176</v>
      </c>
      <c r="V58" s="197" t="s">
        <v>177</v>
      </c>
      <c r="W58" s="84" t="s">
        <v>134</v>
      </c>
      <c r="X58" s="33" t="s">
        <v>178</v>
      </c>
      <c r="Y58" s="185" t="s">
        <v>135</v>
      </c>
      <c r="Z58" s="108"/>
      <c r="AA58" s="33"/>
      <c r="AB58" s="33"/>
    </row>
    <row r="59" spans="1:28" s="59" customFormat="1" ht="102" customHeight="1" x14ac:dyDescent="0.25">
      <c r="A59" s="33" t="s">
        <v>124</v>
      </c>
      <c r="B59" s="136">
        <v>4582</v>
      </c>
      <c r="C59" s="159" t="s">
        <v>179</v>
      </c>
      <c r="D59" s="33" t="s">
        <v>175</v>
      </c>
      <c r="E59" s="33"/>
      <c r="F59" s="33" t="s">
        <v>426</v>
      </c>
      <c r="G59" s="33"/>
      <c r="H59" s="33"/>
      <c r="I59" s="33"/>
      <c r="J59" s="33" t="s">
        <v>100</v>
      </c>
      <c r="K59" s="33" t="s">
        <v>135</v>
      </c>
      <c r="L59" s="33" t="s">
        <v>135</v>
      </c>
      <c r="M59" s="47">
        <v>65000</v>
      </c>
      <c r="N59" s="47">
        <v>78650</v>
      </c>
      <c r="O59" s="47">
        <v>65000</v>
      </c>
      <c r="P59" s="33" t="s">
        <v>111</v>
      </c>
      <c r="Q59" s="33" t="s">
        <v>135</v>
      </c>
      <c r="R59" s="48">
        <v>45717</v>
      </c>
      <c r="S59" s="48">
        <v>45839</v>
      </c>
      <c r="T59" s="33" t="s">
        <v>165</v>
      </c>
      <c r="U59" s="33" t="s">
        <v>176</v>
      </c>
      <c r="V59" s="197" t="s">
        <v>177</v>
      </c>
      <c r="W59" s="84" t="s">
        <v>134</v>
      </c>
      <c r="X59" s="33" t="s">
        <v>178</v>
      </c>
      <c r="Y59" s="185" t="s">
        <v>135</v>
      </c>
      <c r="Z59" s="108"/>
      <c r="AA59" s="33"/>
      <c r="AB59" s="33"/>
    </row>
    <row r="60" spans="1:28" s="59" customFormat="1" ht="102" customHeight="1" x14ac:dyDescent="0.25">
      <c r="A60" s="33" t="s">
        <v>124</v>
      </c>
      <c r="B60" s="136">
        <v>4582</v>
      </c>
      <c r="C60" s="159" t="s">
        <v>180</v>
      </c>
      <c r="D60" s="33" t="s">
        <v>175</v>
      </c>
      <c r="E60" s="33"/>
      <c r="F60" s="33" t="s">
        <v>426</v>
      </c>
      <c r="G60" s="33"/>
      <c r="H60" s="33"/>
      <c r="I60" s="33"/>
      <c r="J60" s="33" t="s">
        <v>100</v>
      </c>
      <c r="K60" s="33" t="s">
        <v>135</v>
      </c>
      <c r="L60" s="33" t="s">
        <v>135</v>
      </c>
      <c r="M60" s="47">
        <v>60000</v>
      </c>
      <c r="N60" s="47">
        <v>72600</v>
      </c>
      <c r="O60" s="47">
        <v>60000</v>
      </c>
      <c r="P60" s="33" t="s">
        <v>111</v>
      </c>
      <c r="Q60" s="33" t="s">
        <v>135</v>
      </c>
      <c r="R60" s="48">
        <v>45748</v>
      </c>
      <c r="S60" s="48">
        <v>45870</v>
      </c>
      <c r="T60" s="33" t="s">
        <v>181</v>
      </c>
      <c r="U60" s="33" t="s">
        <v>176</v>
      </c>
      <c r="V60" s="197" t="s">
        <v>177</v>
      </c>
      <c r="W60" s="84" t="s">
        <v>134</v>
      </c>
      <c r="X60" s="33" t="s">
        <v>178</v>
      </c>
      <c r="Y60" s="185" t="s">
        <v>135</v>
      </c>
      <c r="Z60" s="108"/>
      <c r="AA60" s="33"/>
      <c r="AB60" s="33"/>
    </row>
    <row r="61" spans="1:28" s="59" customFormat="1" ht="102" customHeight="1" x14ac:dyDescent="0.25">
      <c r="A61" s="33" t="s">
        <v>124</v>
      </c>
      <c r="B61" s="136">
        <v>4582</v>
      </c>
      <c r="C61" s="159" t="s">
        <v>182</v>
      </c>
      <c r="D61" s="33" t="s">
        <v>175</v>
      </c>
      <c r="E61" s="33"/>
      <c r="F61" s="33" t="s">
        <v>426</v>
      </c>
      <c r="G61" s="33"/>
      <c r="H61" s="33"/>
      <c r="I61" s="33"/>
      <c r="J61" s="33" t="s">
        <v>100</v>
      </c>
      <c r="K61" s="33" t="s">
        <v>135</v>
      </c>
      <c r="L61" s="33" t="s">
        <v>135</v>
      </c>
      <c r="M61" s="47">
        <v>95000</v>
      </c>
      <c r="N61" s="47">
        <v>114950</v>
      </c>
      <c r="O61" s="47">
        <v>95000</v>
      </c>
      <c r="P61" s="33" t="s">
        <v>111</v>
      </c>
      <c r="Q61" s="33" t="s">
        <v>135</v>
      </c>
      <c r="R61" s="48">
        <v>45748</v>
      </c>
      <c r="S61" s="48">
        <v>45870</v>
      </c>
      <c r="T61" s="33" t="s">
        <v>151</v>
      </c>
      <c r="U61" s="33" t="s">
        <v>176</v>
      </c>
      <c r="V61" s="197" t="s">
        <v>177</v>
      </c>
      <c r="W61" s="84" t="s">
        <v>134</v>
      </c>
      <c r="X61" s="33" t="s">
        <v>178</v>
      </c>
      <c r="Y61" s="185" t="s">
        <v>135</v>
      </c>
      <c r="Z61" s="108"/>
      <c r="AA61" s="33"/>
      <c r="AB61" s="33"/>
    </row>
    <row r="62" spans="1:28" s="59" customFormat="1" ht="102" customHeight="1" x14ac:dyDescent="0.25">
      <c r="A62" s="33" t="s">
        <v>124</v>
      </c>
      <c r="B62" s="136">
        <v>4582</v>
      </c>
      <c r="C62" s="159" t="s">
        <v>183</v>
      </c>
      <c r="D62" s="33" t="s">
        <v>175</v>
      </c>
      <c r="E62" s="33"/>
      <c r="F62" s="33" t="s">
        <v>426</v>
      </c>
      <c r="G62" s="33"/>
      <c r="H62" s="33"/>
      <c r="I62" s="33"/>
      <c r="J62" s="33" t="s">
        <v>100</v>
      </c>
      <c r="K62" s="33" t="s">
        <v>135</v>
      </c>
      <c r="L62" s="33" t="s">
        <v>134</v>
      </c>
      <c r="M62" s="47">
        <v>150000</v>
      </c>
      <c r="N62" s="47">
        <v>181500</v>
      </c>
      <c r="O62" s="47">
        <v>150000</v>
      </c>
      <c r="P62" s="33" t="s">
        <v>111</v>
      </c>
      <c r="Q62" s="33" t="s">
        <v>135</v>
      </c>
      <c r="R62" s="48">
        <v>45778</v>
      </c>
      <c r="S62" s="48">
        <v>45901</v>
      </c>
      <c r="T62" s="33" t="s">
        <v>155</v>
      </c>
      <c r="U62" s="33" t="s">
        <v>176</v>
      </c>
      <c r="V62" s="197" t="s">
        <v>177</v>
      </c>
      <c r="W62" s="84" t="s">
        <v>134</v>
      </c>
      <c r="X62" s="33" t="s">
        <v>178</v>
      </c>
      <c r="Y62" s="185" t="s">
        <v>135</v>
      </c>
      <c r="Z62" s="108"/>
      <c r="AA62" s="33"/>
      <c r="AB62" s="33"/>
    </row>
    <row r="63" spans="1:28" s="59" customFormat="1" ht="102" customHeight="1" x14ac:dyDescent="0.25">
      <c r="A63" s="33" t="s">
        <v>124</v>
      </c>
      <c r="B63" s="136">
        <v>4582</v>
      </c>
      <c r="C63" s="159" t="s">
        <v>184</v>
      </c>
      <c r="D63" s="33" t="s">
        <v>175</v>
      </c>
      <c r="E63" s="33"/>
      <c r="F63" s="33" t="s">
        <v>426</v>
      </c>
      <c r="G63" s="33"/>
      <c r="H63" s="33"/>
      <c r="I63" s="33"/>
      <c r="J63" s="33" t="s">
        <v>100</v>
      </c>
      <c r="K63" s="33" t="s">
        <v>134</v>
      </c>
      <c r="L63" s="33" t="s">
        <v>135</v>
      </c>
      <c r="M63" s="47">
        <v>273000</v>
      </c>
      <c r="N63" s="47">
        <v>330330</v>
      </c>
      <c r="O63" s="47">
        <v>273000</v>
      </c>
      <c r="P63" s="33" t="s">
        <v>110</v>
      </c>
      <c r="Q63" s="33" t="s">
        <v>135</v>
      </c>
      <c r="R63" s="48">
        <v>45901</v>
      </c>
      <c r="S63" s="48">
        <v>46023</v>
      </c>
      <c r="T63" s="33" t="s">
        <v>155</v>
      </c>
      <c r="U63" s="33" t="s">
        <v>176</v>
      </c>
      <c r="V63" s="197" t="s">
        <v>177</v>
      </c>
      <c r="W63" s="84" t="s">
        <v>134</v>
      </c>
      <c r="X63" s="33" t="s">
        <v>178</v>
      </c>
      <c r="Y63" s="185" t="s">
        <v>135</v>
      </c>
      <c r="Z63" s="108"/>
      <c r="AA63" s="33"/>
      <c r="AB63" s="33"/>
    </row>
    <row r="64" spans="1:28" s="59" customFormat="1" ht="102" customHeight="1" x14ac:dyDescent="0.25">
      <c r="A64" s="35" t="s">
        <v>124</v>
      </c>
      <c r="B64" s="132">
        <v>4582</v>
      </c>
      <c r="C64" s="161" t="s">
        <v>185</v>
      </c>
      <c r="D64" s="35" t="s">
        <v>186</v>
      </c>
      <c r="E64" s="35"/>
      <c r="F64" s="35" t="s">
        <v>426</v>
      </c>
      <c r="G64" s="35"/>
      <c r="H64" s="35"/>
      <c r="I64" s="35"/>
      <c r="J64" s="35" t="s">
        <v>97</v>
      </c>
      <c r="K64" s="35" t="s">
        <v>135</v>
      </c>
      <c r="L64" s="35" t="s">
        <v>134</v>
      </c>
      <c r="M64" s="34">
        <f t="shared" ref="M64:M71" si="2">N64/1.21</f>
        <v>1434459.5041322315</v>
      </c>
      <c r="N64" s="49">
        <v>1735696</v>
      </c>
      <c r="O64" s="50">
        <f t="shared" ref="O64:O71" si="3">M64</f>
        <v>1434459.5041322315</v>
      </c>
      <c r="P64" s="35" t="s">
        <v>111</v>
      </c>
      <c r="Q64" s="35" t="s">
        <v>135</v>
      </c>
      <c r="R64" s="51">
        <v>45693</v>
      </c>
      <c r="S64" s="51">
        <v>45782</v>
      </c>
      <c r="T64" s="35" t="s">
        <v>187</v>
      </c>
      <c r="U64" s="35" t="s">
        <v>176</v>
      </c>
      <c r="V64" s="194" t="s">
        <v>134</v>
      </c>
      <c r="W64" s="35" t="s">
        <v>135</v>
      </c>
      <c r="X64" s="35" t="s">
        <v>188</v>
      </c>
      <c r="Y64" s="162" t="s">
        <v>135</v>
      </c>
      <c r="Z64" s="144"/>
      <c r="AA64" s="35"/>
      <c r="AB64" s="35"/>
    </row>
    <row r="65" spans="1:28" s="59" customFormat="1" ht="102" customHeight="1" x14ac:dyDescent="0.25">
      <c r="A65" s="35" t="s">
        <v>124</v>
      </c>
      <c r="B65" s="132">
        <v>4582</v>
      </c>
      <c r="C65" s="161" t="s">
        <v>189</v>
      </c>
      <c r="D65" s="35" t="s">
        <v>186</v>
      </c>
      <c r="E65" s="35"/>
      <c r="F65" s="35" t="s">
        <v>426</v>
      </c>
      <c r="G65" s="35"/>
      <c r="H65" s="35"/>
      <c r="I65" s="35"/>
      <c r="J65" s="35" t="s">
        <v>97</v>
      </c>
      <c r="K65" s="35" t="s">
        <v>135</v>
      </c>
      <c r="L65" s="35" t="s">
        <v>134</v>
      </c>
      <c r="M65" s="34">
        <f t="shared" si="2"/>
        <v>824891.09917355375</v>
      </c>
      <c r="N65" s="49">
        <v>998118.23</v>
      </c>
      <c r="O65" s="50">
        <f t="shared" si="3"/>
        <v>824891.09917355375</v>
      </c>
      <c r="P65" s="35" t="s">
        <v>111</v>
      </c>
      <c r="Q65" s="35" t="s">
        <v>135</v>
      </c>
      <c r="R65" s="51">
        <v>45731</v>
      </c>
      <c r="S65" s="51">
        <v>45823</v>
      </c>
      <c r="T65" s="35" t="s">
        <v>190</v>
      </c>
      <c r="U65" s="35" t="s">
        <v>176</v>
      </c>
      <c r="V65" s="194" t="s">
        <v>191</v>
      </c>
      <c r="W65" s="35" t="s">
        <v>135</v>
      </c>
      <c r="X65" s="35" t="s">
        <v>188</v>
      </c>
      <c r="Y65" s="162" t="s">
        <v>135</v>
      </c>
      <c r="Z65" s="144"/>
      <c r="AA65" s="35"/>
      <c r="AB65" s="35"/>
    </row>
    <row r="66" spans="1:28" s="59" customFormat="1" ht="102" customHeight="1" x14ac:dyDescent="0.25">
      <c r="A66" s="35" t="s">
        <v>124</v>
      </c>
      <c r="B66" s="132">
        <v>4582</v>
      </c>
      <c r="C66" s="161" t="s">
        <v>192</v>
      </c>
      <c r="D66" s="35" t="s">
        <v>186</v>
      </c>
      <c r="E66" s="33"/>
      <c r="F66" s="35" t="s">
        <v>426</v>
      </c>
      <c r="G66" s="33"/>
      <c r="H66" s="33"/>
      <c r="I66" s="33"/>
      <c r="J66" s="35" t="s">
        <v>97</v>
      </c>
      <c r="K66" s="35" t="s">
        <v>135</v>
      </c>
      <c r="L66" s="35" t="s">
        <v>134</v>
      </c>
      <c r="M66" s="34">
        <f t="shared" si="2"/>
        <v>678512.42148760334</v>
      </c>
      <c r="N66" s="49">
        <v>821000.03</v>
      </c>
      <c r="O66" s="50">
        <f t="shared" si="3"/>
        <v>678512.42148760334</v>
      </c>
      <c r="P66" s="35" t="s">
        <v>111</v>
      </c>
      <c r="Q66" s="35" t="s">
        <v>135</v>
      </c>
      <c r="R66" s="51">
        <v>45731</v>
      </c>
      <c r="S66" s="51">
        <v>45823</v>
      </c>
      <c r="T66" s="35" t="s">
        <v>190</v>
      </c>
      <c r="U66" s="35" t="s">
        <v>176</v>
      </c>
      <c r="V66" s="194" t="s">
        <v>191</v>
      </c>
      <c r="W66" s="35" t="s">
        <v>135</v>
      </c>
      <c r="X66" s="35" t="s">
        <v>188</v>
      </c>
      <c r="Y66" s="162" t="s">
        <v>135</v>
      </c>
      <c r="Z66" s="108"/>
      <c r="AA66" s="33"/>
      <c r="AB66" s="33"/>
    </row>
    <row r="67" spans="1:28" s="59" customFormat="1" ht="102" customHeight="1" x14ac:dyDescent="0.25">
      <c r="A67" s="35" t="s">
        <v>124</v>
      </c>
      <c r="B67" s="132">
        <v>4582</v>
      </c>
      <c r="C67" s="161" t="s">
        <v>193</v>
      </c>
      <c r="D67" s="35" t="s">
        <v>186</v>
      </c>
      <c r="E67" s="33"/>
      <c r="F67" s="35" t="s">
        <v>426</v>
      </c>
      <c r="G67" s="33"/>
      <c r="H67" s="33"/>
      <c r="I67" s="33"/>
      <c r="J67" s="35" t="s">
        <v>97</v>
      </c>
      <c r="K67" s="35" t="s">
        <v>135</v>
      </c>
      <c r="L67" s="35" t="s">
        <v>134</v>
      </c>
      <c r="M67" s="34">
        <f t="shared" si="2"/>
        <v>561983.47107438021</v>
      </c>
      <c r="N67" s="49">
        <v>680000</v>
      </c>
      <c r="O67" s="50">
        <f t="shared" si="3"/>
        <v>561983.47107438021</v>
      </c>
      <c r="P67" s="35" t="s">
        <v>111</v>
      </c>
      <c r="Q67" s="35" t="s">
        <v>135</v>
      </c>
      <c r="R67" s="51">
        <v>45731</v>
      </c>
      <c r="S67" s="51">
        <v>45823</v>
      </c>
      <c r="T67" s="35" t="s">
        <v>190</v>
      </c>
      <c r="U67" s="35" t="s">
        <v>176</v>
      </c>
      <c r="V67" s="194" t="s">
        <v>191</v>
      </c>
      <c r="W67" s="35" t="s">
        <v>135</v>
      </c>
      <c r="X67" s="35" t="s">
        <v>188</v>
      </c>
      <c r="Y67" s="162" t="s">
        <v>135</v>
      </c>
      <c r="Z67" s="108"/>
      <c r="AA67" s="33"/>
      <c r="AB67" s="33"/>
    </row>
    <row r="68" spans="1:28" s="59" customFormat="1" ht="102" customHeight="1" x14ac:dyDescent="0.25">
      <c r="A68" s="35" t="s">
        <v>124</v>
      </c>
      <c r="B68" s="132">
        <v>4582</v>
      </c>
      <c r="C68" s="163" t="s">
        <v>194</v>
      </c>
      <c r="D68" s="35" t="s">
        <v>186</v>
      </c>
      <c r="E68" s="33"/>
      <c r="F68" s="35" t="s">
        <v>426</v>
      </c>
      <c r="G68" s="33"/>
      <c r="H68" s="33"/>
      <c r="I68" s="33"/>
      <c r="J68" s="35" t="s">
        <v>97</v>
      </c>
      <c r="K68" s="35" t="s">
        <v>135</v>
      </c>
      <c r="L68" s="35" t="s">
        <v>135</v>
      </c>
      <c r="M68" s="34">
        <f t="shared" si="2"/>
        <v>327734.50413223141</v>
      </c>
      <c r="N68" s="34">
        <v>396558.75</v>
      </c>
      <c r="O68" s="50">
        <f t="shared" si="3"/>
        <v>327734.50413223141</v>
      </c>
      <c r="P68" s="35" t="s">
        <v>111</v>
      </c>
      <c r="Q68" s="35" t="s">
        <v>135</v>
      </c>
      <c r="R68" s="51">
        <v>45731</v>
      </c>
      <c r="S68" s="51">
        <v>45823</v>
      </c>
      <c r="T68" s="35" t="s">
        <v>195</v>
      </c>
      <c r="U68" s="35" t="s">
        <v>176</v>
      </c>
      <c r="V68" s="194" t="s">
        <v>191</v>
      </c>
      <c r="W68" s="35" t="s">
        <v>135</v>
      </c>
      <c r="X68" s="35" t="s">
        <v>188</v>
      </c>
      <c r="Y68" s="162" t="s">
        <v>135</v>
      </c>
      <c r="Z68" s="108"/>
      <c r="AA68" s="33"/>
      <c r="AB68" s="33"/>
    </row>
    <row r="69" spans="1:28" s="59" customFormat="1" ht="102" customHeight="1" x14ac:dyDescent="0.25">
      <c r="A69" s="35" t="s">
        <v>124</v>
      </c>
      <c r="B69" s="132">
        <v>4582</v>
      </c>
      <c r="C69" s="163" t="s">
        <v>196</v>
      </c>
      <c r="D69" s="35" t="s">
        <v>186</v>
      </c>
      <c r="E69" s="33"/>
      <c r="F69" s="35" t="s">
        <v>426</v>
      </c>
      <c r="G69" s="33"/>
      <c r="H69" s="33"/>
      <c r="I69" s="33"/>
      <c r="J69" s="35" t="s">
        <v>97</v>
      </c>
      <c r="K69" s="35" t="s">
        <v>135</v>
      </c>
      <c r="L69" s="35" t="s">
        <v>135</v>
      </c>
      <c r="M69" s="34">
        <f t="shared" si="2"/>
        <v>79119.958677685951</v>
      </c>
      <c r="N69" s="34">
        <v>95735.15</v>
      </c>
      <c r="O69" s="50">
        <f t="shared" si="3"/>
        <v>79119.958677685951</v>
      </c>
      <c r="P69" s="35" t="s">
        <v>111</v>
      </c>
      <c r="Q69" s="35" t="s">
        <v>135</v>
      </c>
      <c r="R69" s="51">
        <v>45792</v>
      </c>
      <c r="S69" s="51">
        <v>45884</v>
      </c>
      <c r="T69" s="35" t="s">
        <v>181</v>
      </c>
      <c r="U69" s="35" t="s">
        <v>176</v>
      </c>
      <c r="V69" s="194" t="s">
        <v>191</v>
      </c>
      <c r="W69" s="35" t="s">
        <v>135</v>
      </c>
      <c r="X69" s="35" t="s">
        <v>188</v>
      </c>
      <c r="Y69" s="162" t="s">
        <v>135</v>
      </c>
      <c r="Z69" s="108"/>
      <c r="AA69" s="33"/>
      <c r="AB69" s="33"/>
    </row>
    <row r="70" spans="1:28" s="59" customFormat="1" ht="102" customHeight="1" x14ac:dyDescent="0.25">
      <c r="A70" s="35" t="s">
        <v>124</v>
      </c>
      <c r="B70" s="132">
        <v>4582</v>
      </c>
      <c r="C70" s="163" t="s">
        <v>197</v>
      </c>
      <c r="D70" s="35" t="s">
        <v>186</v>
      </c>
      <c r="E70" s="33"/>
      <c r="F70" s="35" t="s">
        <v>426</v>
      </c>
      <c r="G70" s="33"/>
      <c r="H70" s="33"/>
      <c r="I70" s="33"/>
      <c r="J70" s="35" t="s">
        <v>97</v>
      </c>
      <c r="K70" s="35" t="s">
        <v>135</v>
      </c>
      <c r="L70" s="35" t="s">
        <v>135</v>
      </c>
      <c r="M70" s="34">
        <f t="shared" si="2"/>
        <v>394371.36363636365</v>
      </c>
      <c r="N70" s="34">
        <v>477189.35</v>
      </c>
      <c r="O70" s="50">
        <f t="shared" si="3"/>
        <v>394371.36363636365</v>
      </c>
      <c r="P70" s="35" t="s">
        <v>111</v>
      </c>
      <c r="Q70" s="35" t="s">
        <v>135</v>
      </c>
      <c r="R70" s="51">
        <v>45731</v>
      </c>
      <c r="S70" s="51">
        <v>45823</v>
      </c>
      <c r="T70" s="35" t="s">
        <v>190</v>
      </c>
      <c r="U70" s="35" t="s">
        <v>176</v>
      </c>
      <c r="V70" s="194" t="s">
        <v>191</v>
      </c>
      <c r="W70" s="35" t="s">
        <v>135</v>
      </c>
      <c r="X70" s="35" t="s">
        <v>188</v>
      </c>
      <c r="Y70" s="162" t="s">
        <v>135</v>
      </c>
      <c r="Z70" s="108"/>
      <c r="AA70" s="33"/>
      <c r="AB70" s="33"/>
    </row>
    <row r="71" spans="1:28" s="59" customFormat="1" ht="102" customHeight="1" x14ac:dyDescent="0.25">
      <c r="A71" s="35" t="s">
        <v>124</v>
      </c>
      <c r="B71" s="132">
        <v>4582</v>
      </c>
      <c r="C71" s="163" t="s">
        <v>198</v>
      </c>
      <c r="D71" s="35" t="s">
        <v>186</v>
      </c>
      <c r="E71" s="33"/>
      <c r="F71" s="35" t="s">
        <v>426</v>
      </c>
      <c r="G71" s="33"/>
      <c r="H71" s="33"/>
      <c r="I71" s="33"/>
      <c r="J71" s="35" t="s">
        <v>97</v>
      </c>
      <c r="K71" s="35" t="s">
        <v>135</v>
      </c>
      <c r="L71" s="35" t="s">
        <v>135</v>
      </c>
      <c r="M71" s="34">
        <f t="shared" si="2"/>
        <v>75826.801652892565</v>
      </c>
      <c r="N71" s="34">
        <v>91750.43</v>
      </c>
      <c r="O71" s="50">
        <f t="shared" si="3"/>
        <v>75826.801652892565</v>
      </c>
      <c r="P71" s="35" t="s">
        <v>111</v>
      </c>
      <c r="Q71" s="35" t="s">
        <v>135</v>
      </c>
      <c r="R71" s="51">
        <v>45792</v>
      </c>
      <c r="S71" s="51">
        <v>45884</v>
      </c>
      <c r="T71" s="35" t="s">
        <v>181</v>
      </c>
      <c r="U71" s="35" t="s">
        <v>176</v>
      </c>
      <c r="V71" s="194" t="s">
        <v>191</v>
      </c>
      <c r="W71" s="35" t="s">
        <v>135</v>
      </c>
      <c r="X71" s="35" t="s">
        <v>188</v>
      </c>
      <c r="Y71" s="162" t="s">
        <v>135</v>
      </c>
      <c r="Z71" s="108"/>
      <c r="AA71" s="33"/>
      <c r="AB71" s="33"/>
    </row>
    <row r="72" spans="1:28" s="59" customFormat="1" ht="102" customHeight="1" x14ac:dyDescent="0.25">
      <c r="A72" s="43" t="s">
        <v>124</v>
      </c>
      <c r="B72" s="132">
        <v>4221</v>
      </c>
      <c r="C72" s="163" t="s">
        <v>375</v>
      </c>
      <c r="D72" s="72" t="s">
        <v>377</v>
      </c>
      <c r="E72" s="66"/>
      <c r="F72" s="35" t="s">
        <v>378</v>
      </c>
      <c r="G72" s="33"/>
      <c r="H72" s="33"/>
      <c r="I72" s="33"/>
      <c r="J72" s="61" t="s">
        <v>101</v>
      </c>
      <c r="K72" s="35" t="s">
        <v>134</v>
      </c>
      <c r="L72" s="35" t="s">
        <v>134</v>
      </c>
      <c r="M72" s="34">
        <v>499999.99999999994</v>
      </c>
      <c r="N72" s="34">
        <v>550000</v>
      </c>
      <c r="O72" s="50">
        <v>1199999.9999999998</v>
      </c>
      <c r="P72" s="35" t="s">
        <v>110</v>
      </c>
      <c r="Q72" s="35" t="s">
        <v>134</v>
      </c>
      <c r="R72" s="51">
        <v>45748</v>
      </c>
      <c r="S72" s="51">
        <v>45901</v>
      </c>
      <c r="T72" s="35" t="s">
        <v>152</v>
      </c>
      <c r="U72" s="60" t="s">
        <v>302</v>
      </c>
      <c r="V72" s="194" t="s">
        <v>177</v>
      </c>
      <c r="W72" s="35" t="s">
        <v>167</v>
      </c>
      <c r="X72" s="35" t="s">
        <v>379</v>
      </c>
      <c r="Y72" s="162" t="s">
        <v>135</v>
      </c>
      <c r="Z72" s="108"/>
      <c r="AA72" s="33"/>
      <c r="AB72" s="33"/>
    </row>
    <row r="73" spans="1:28" s="59" customFormat="1" ht="102" customHeight="1" x14ac:dyDescent="0.25">
      <c r="A73" s="43" t="s">
        <v>124</v>
      </c>
      <c r="B73" s="132">
        <v>4221</v>
      </c>
      <c r="C73" s="157" t="s">
        <v>372</v>
      </c>
      <c r="D73" s="72" t="s">
        <v>376</v>
      </c>
      <c r="E73" s="60" t="s">
        <v>373</v>
      </c>
      <c r="F73" s="60"/>
      <c r="G73" s="61"/>
      <c r="H73" s="60"/>
      <c r="I73" s="60"/>
      <c r="J73" s="33" t="s">
        <v>100</v>
      </c>
      <c r="K73" s="61" t="s">
        <v>134</v>
      </c>
      <c r="L73" s="61" t="s">
        <v>134</v>
      </c>
      <c r="M73" s="68">
        <v>3846051.25</v>
      </c>
      <c r="N73" s="68">
        <f>M73</f>
        <v>3846051.25</v>
      </c>
      <c r="O73" s="68">
        <v>6238639.5499999998</v>
      </c>
      <c r="P73" s="69" t="s">
        <v>221</v>
      </c>
      <c r="Q73" s="69" t="s">
        <v>135</v>
      </c>
      <c r="R73" s="70">
        <v>45658</v>
      </c>
      <c r="S73" s="70">
        <v>45748</v>
      </c>
      <c r="T73" s="74" t="s">
        <v>388</v>
      </c>
      <c r="U73" s="60" t="s">
        <v>302</v>
      </c>
      <c r="V73" s="191" t="s">
        <v>177</v>
      </c>
      <c r="W73" s="63" t="s">
        <v>135</v>
      </c>
      <c r="X73" s="58" t="s">
        <v>374</v>
      </c>
      <c r="Y73" s="182" t="s">
        <v>135</v>
      </c>
      <c r="Z73" s="140"/>
      <c r="AA73" s="66"/>
      <c r="AB73" s="66"/>
    </row>
    <row r="74" spans="1:28" s="59" customFormat="1" ht="102" customHeight="1" x14ac:dyDescent="0.25">
      <c r="A74" s="43" t="s">
        <v>124</v>
      </c>
      <c r="B74" s="132">
        <v>4221</v>
      </c>
      <c r="C74" s="157" t="s">
        <v>245</v>
      </c>
      <c r="D74" s="72" t="s">
        <v>246</v>
      </c>
      <c r="E74" s="60" t="s">
        <v>217</v>
      </c>
      <c r="F74" s="60" t="s">
        <v>218</v>
      </c>
      <c r="G74" s="61"/>
      <c r="H74" s="60" t="s">
        <v>219</v>
      </c>
      <c r="I74" s="60" t="s">
        <v>220</v>
      </c>
      <c r="J74" s="61" t="s">
        <v>97</v>
      </c>
      <c r="K74" s="61" t="s">
        <v>135</v>
      </c>
      <c r="L74" s="61" t="s">
        <v>134</v>
      </c>
      <c r="M74" s="68">
        <v>2458620.4500000002</v>
      </c>
      <c r="N74" s="68">
        <v>2974930.74</v>
      </c>
      <c r="O74" s="68">
        <v>2458620.4500000002</v>
      </c>
      <c r="P74" s="69" t="s">
        <v>221</v>
      </c>
      <c r="Q74" s="69" t="s">
        <v>135</v>
      </c>
      <c r="R74" s="70">
        <v>45689</v>
      </c>
      <c r="S74" s="70">
        <v>45901</v>
      </c>
      <c r="T74" s="71" t="s">
        <v>187</v>
      </c>
      <c r="U74" s="60" t="s">
        <v>302</v>
      </c>
      <c r="V74" s="191" t="s">
        <v>134</v>
      </c>
      <c r="W74" s="63" t="s">
        <v>135</v>
      </c>
      <c r="X74" s="58" t="s">
        <v>224</v>
      </c>
      <c r="Y74" s="182" t="s">
        <v>135</v>
      </c>
      <c r="Z74" s="140"/>
      <c r="AA74" s="66"/>
      <c r="AB74" s="66"/>
    </row>
    <row r="75" spans="1:28" s="59" customFormat="1" ht="102" customHeight="1" x14ac:dyDescent="0.25">
      <c r="A75" s="79" t="s">
        <v>124</v>
      </c>
      <c r="B75" s="133">
        <v>4221</v>
      </c>
      <c r="C75" s="157" t="s">
        <v>247</v>
      </c>
      <c r="D75" s="73" t="s">
        <v>226</v>
      </c>
      <c r="E75" s="74" t="s">
        <v>227</v>
      </c>
      <c r="F75" s="74" t="s">
        <v>228</v>
      </c>
      <c r="G75" s="69"/>
      <c r="H75" s="74"/>
      <c r="I75" s="75"/>
      <c r="J75" s="69" t="s">
        <v>100</v>
      </c>
      <c r="K75" s="69" t="s">
        <v>135</v>
      </c>
      <c r="L75" s="69" t="s">
        <v>134</v>
      </c>
      <c r="M75" s="68">
        <f>N75/1.21</f>
        <v>52671.603305785124</v>
      </c>
      <c r="N75" s="68">
        <v>63732.639999999999</v>
      </c>
      <c r="O75" s="68">
        <f>M75</f>
        <v>52671.603305785124</v>
      </c>
      <c r="P75" s="69" t="s">
        <v>229</v>
      </c>
      <c r="Q75" s="69" t="s">
        <v>135</v>
      </c>
      <c r="R75" s="70">
        <v>45689</v>
      </c>
      <c r="S75" s="70">
        <v>45901</v>
      </c>
      <c r="T75" s="71" t="s">
        <v>248</v>
      </c>
      <c r="U75" s="60" t="s">
        <v>302</v>
      </c>
      <c r="V75" s="191" t="s">
        <v>134</v>
      </c>
      <c r="W75" s="63" t="s">
        <v>134</v>
      </c>
      <c r="X75" s="58" t="s">
        <v>231</v>
      </c>
      <c r="Y75" s="182" t="s">
        <v>135</v>
      </c>
      <c r="Z75" s="140"/>
      <c r="AA75" s="66"/>
      <c r="AB75" s="66"/>
    </row>
    <row r="76" spans="1:28" s="59" customFormat="1" ht="102" customHeight="1" x14ac:dyDescent="0.25">
      <c r="A76" s="79" t="s">
        <v>124</v>
      </c>
      <c r="B76" s="133">
        <v>4221</v>
      </c>
      <c r="C76" s="157" t="s">
        <v>249</v>
      </c>
      <c r="D76" s="73" t="s">
        <v>226</v>
      </c>
      <c r="E76" s="74" t="s">
        <v>233</v>
      </c>
      <c r="F76" s="74" t="s">
        <v>228</v>
      </c>
      <c r="G76" s="69"/>
      <c r="H76" s="74"/>
      <c r="I76" s="75"/>
      <c r="J76" s="69" t="s">
        <v>100</v>
      </c>
      <c r="K76" s="69" t="s">
        <v>135</v>
      </c>
      <c r="L76" s="69" t="s">
        <v>134</v>
      </c>
      <c r="M76" s="68">
        <f>N76/1.21</f>
        <v>39506.206611570247</v>
      </c>
      <c r="N76" s="68">
        <v>47802.51</v>
      </c>
      <c r="O76" s="68">
        <f>M76</f>
        <v>39506.206611570247</v>
      </c>
      <c r="P76" s="73" t="s">
        <v>229</v>
      </c>
      <c r="Q76" s="69" t="s">
        <v>135</v>
      </c>
      <c r="R76" s="70">
        <v>45689</v>
      </c>
      <c r="S76" s="70">
        <v>45901</v>
      </c>
      <c r="T76" s="71" t="s">
        <v>248</v>
      </c>
      <c r="U76" s="60" t="s">
        <v>302</v>
      </c>
      <c r="V76" s="191" t="s">
        <v>134</v>
      </c>
      <c r="W76" s="63" t="s">
        <v>134</v>
      </c>
      <c r="X76" s="58" t="s">
        <v>231</v>
      </c>
      <c r="Y76" s="182" t="s">
        <v>135</v>
      </c>
      <c r="Z76" s="140"/>
      <c r="AA76" s="66"/>
      <c r="AB76" s="66"/>
    </row>
    <row r="77" spans="1:28" s="59" customFormat="1" ht="102" customHeight="1" x14ac:dyDescent="0.25">
      <c r="A77" s="79" t="s">
        <v>124</v>
      </c>
      <c r="B77" s="133">
        <v>4221</v>
      </c>
      <c r="C77" s="157" t="s">
        <v>250</v>
      </c>
      <c r="D77" s="73" t="s">
        <v>235</v>
      </c>
      <c r="E77" s="74" t="s">
        <v>236</v>
      </c>
      <c r="F77" s="74" t="s">
        <v>228</v>
      </c>
      <c r="G77" s="69"/>
      <c r="H77" s="74"/>
      <c r="I77" s="74"/>
      <c r="J77" s="69" t="s">
        <v>100</v>
      </c>
      <c r="K77" s="69" t="s">
        <v>135</v>
      </c>
      <c r="L77" s="69" t="s">
        <v>134</v>
      </c>
      <c r="M77" s="68">
        <f>N77/1.21</f>
        <v>30964.50413223141</v>
      </c>
      <c r="N77" s="68">
        <v>37467.050000000003</v>
      </c>
      <c r="O77" s="68">
        <f>M77</f>
        <v>30964.50413223141</v>
      </c>
      <c r="P77" s="73" t="s">
        <v>229</v>
      </c>
      <c r="Q77" s="69" t="s">
        <v>135</v>
      </c>
      <c r="R77" s="70">
        <v>45689</v>
      </c>
      <c r="S77" s="70">
        <v>45901</v>
      </c>
      <c r="T77" s="71" t="s">
        <v>248</v>
      </c>
      <c r="U77" s="60" t="s">
        <v>302</v>
      </c>
      <c r="V77" s="191" t="s">
        <v>134</v>
      </c>
      <c r="W77" s="63" t="s">
        <v>134</v>
      </c>
      <c r="X77" s="58" t="s">
        <v>231</v>
      </c>
      <c r="Y77" s="182" t="s">
        <v>135</v>
      </c>
      <c r="Z77" s="140"/>
      <c r="AA77" s="66"/>
      <c r="AB77" s="66"/>
    </row>
    <row r="78" spans="1:28" s="59" customFormat="1" ht="102" customHeight="1" x14ac:dyDescent="0.25">
      <c r="A78" s="43" t="s">
        <v>124</v>
      </c>
      <c r="B78" s="132">
        <v>4221</v>
      </c>
      <c r="C78" s="157" t="s">
        <v>301</v>
      </c>
      <c r="D78" s="80">
        <v>42416000</v>
      </c>
      <c r="E78" s="61"/>
      <c r="F78" s="33" t="s">
        <v>426</v>
      </c>
      <c r="G78" s="61"/>
      <c r="H78" s="61"/>
      <c r="I78" s="61"/>
      <c r="J78" s="61" t="s">
        <v>96</v>
      </c>
      <c r="K78" s="61" t="s">
        <v>134</v>
      </c>
      <c r="L78" s="61" t="s">
        <v>135</v>
      </c>
      <c r="M78" s="62">
        <f>N78/1.21</f>
        <v>330578.51239669422</v>
      </c>
      <c r="N78" s="62">
        <v>400000</v>
      </c>
      <c r="O78" s="62">
        <f>M78</f>
        <v>330578.51239669422</v>
      </c>
      <c r="P78" s="35" t="s">
        <v>221</v>
      </c>
      <c r="Q78" s="61" t="s">
        <v>134</v>
      </c>
      <c r="R78" s="82">
        <v>45748</v>
      </c>
      <c r="S78" s="82">
        <v>45839</v>
      </c>
      <c r="T78" s="69" t="s">
        <v>286</v>
      </c>
      <c r="U78" s="60" t="s">
        <v>302</v>
      </c>
      <c r="V78" s="191" t="s">
        <v>134</v>
      </c>
      <c r="W78" s="63" t="s">
        <v>134</v>
      </c>
      <c r="X78" s="58" t="s">
        <v>300</v>
      </c>
      <c r="Y78" s="182" t="s">
        <v>135</v>
      </c>
      <c r="Z78" s="140"/>
      <c r="AA78" s="66"/>
      <c r="AB78" s="66"/>
    </row>
    <row r="79" spans="1:28" s="59" customFormat="1" ht="102" customHeight="1" x14ac:dyDescent="0.25">
      <c r="A79" s="43" t="s">
        <v>124</v>
      </c>
      <c r="B79" s="132">
        <v>4221</v>
      </c>
      <c r="C79" s="157" t="s">
        <v>303</v>
      </c>
      <c r="D79" s="80">
        <v>35111000</v>
      </c>
      <c r="E79" s="61"/>
      <c r="F79" s="33"/>
      <c r="G79" s="61"/>
      <c r="H79" s="61"/>
      <c r="I79" s="61"/>
      <c r="J79" s="61" t="s">
        <v>101</v>
      </c>
      <c r="K79" s="61" t="s">
        <v>135</v>
      </c>
      <c r="L79" s="61" t="s">
        <v>135</v>
      </c>
      <c r="M79" s="62">
        <f>N79/1.21</f>
        <v>123966.94214876034</v>
      </c>
      <c r="N79" s="62">
        <v>150000</v>
      </c>
      <c r="O79" s="62">
        <f>M79</f>
        <v>123966.94214876034</v>
      </c>
      <c r="P79" s="35" t="s">
        <v>229</v>
      </c>
      <c r="Q79" s="61" t="s">
        <v>134</v>
      </c>
      <c r="R79" s="82">
        <v>45748</v>
      </c>
      <c r="S79" s="82">
        <v>45839</v>
      </c>
      <c r="T79" s="69" t="s">
        <v>286</v>
      </c>
      <c r="U79" s="60" t="s">
        <v>302</v>
      </c>
      <c r="V79" s="191" t="s">
        <v>134</v>
      </c>
      <c r="W79" s="63" t="s">
        <v>134</v>
      </c>
      <c r="X79" s="58" t="s">
        <v>304</v>
      </c>
      <c r="Y79" s="182" t="s">
        <v>135</v>
      </c>
      <c r="Z79" s="140"/>
      <c r="AA79" s="66"/>
      <c r="AB79" s="66"/>
    </row>
    <row r="80" spans="1:28" s="59" customFormat="1" ht="102" customHeight="1" x14ac:dyDescent="0.25">
      <c r="A80" s="43" t="s">
        <v>124</v>
      </c>
      <c r="B80" s="132">
        <v>4221</v>
      </c>
      <c r="C80" s="164" t="s">
        <v>305</v>
      </c>
      <c r="D80" s="80" t="s">
        <v>306</v>
      </c>
      <c r="E80" s="61"/>
      <c r="F80" s="80" t="s">
        <v>307</v>
      </c>
      <c r="G80" s="61"/>
      <c r="H80" s="61"/>
      <c r="I80" s="61"/>
      <c r="J80" s="61" t="s">
        <v>101</v>
      </c>
      <c r="K80" s="61" t="s">
        <v>135</v>
      </c>
      <c r="L80" s="61" t="s">
        <v>135</v>
      </c>
      <c r="M80" s="62">
        <v>167952.59</v>
      </c>
      <c r="N80" s="62">
        <v>203222.65</v>
      </c>
      <c r="O80" s="62">
        <v>167952.59</v>
      </c>
      <c r="P80" s="35" t="s">
        <v>221</v>
      </c>
      <c r="Q80" s="61" t="s">
        <v>134</v>
      </c>
      <c r="R80" s="82">
        <v>45689</v>
      </c>
      <c r="S80" s="82">
        <v>45778</v>
      </c>
      <c r="T80" s="70" t="s">
        <v>308</v>
      </c>
      <c r="U80" s="60" t="s">
        <v>302</v>
      </c>
      <c r="V80" s="191" t="s">
        <v>134</v>
      </c>
      <c r="W80" s="63" t="s">
        <v>134</v>
      </c>
      <c r="X80" s="58" t="s">
        <v>268</v>
      </c>
      <c r="Y80" s="182" t="s">
        <v>135</v>
      </c>
      <c r="Z80" s="140"/>
      <c r="AA80" s="66"/>
      <c r="AB80" s="66"/>
    </row>
    <row r="81" spans="1:28" s="59" customFormat="1" ht="102" customHeight="1" x14ac:dyDescent="0.25">
      <c r="A81" s="43" t="s">
        <v>124</v>
      </c>
      <c r="B81" s="132">
        <v>4221</v>
      </c>
      <c r="C81" s="164" t="s">
        <v>309</v>
      </c>
      <c r="D81" s="80">
        <v>39811200</v>
      </c>
      <c r="E81" s="61"/>
      <c r="F81" s="80" t="s">
        <v>307</v>
      </c>
      <c r="G81" s="61"/>
      <c r="H81" s="61"/>
      <c r="I81" s="61"/>
      <c r="J81" s="61" t="s">
        <v>101</v>
      </c>
      <c r="K81" s="61" t="s">
        <v>135</v>
      </c>
      <c r="L81" s="61" t="s">
        <v>135</v>
      </c>
      <c r="M81" s="62">
        <v>12645.83</v>
      </c>
      <c r="N81" s="62">
        <v>15301.45</v>
      </c>
      <c r="O81" s="62">
        <v>12645.83</v>
      </c>
      <c r="P81" s="35" t="s">
        <v>310</v>
      </c>
      <c r="Q81" s="61" t="s">
        <v>134</v>
      </c>
      <c r="R81" s="82">
        <v>45383</v>
      </c>
      <c r="S81" s="82">
        <v>45413</v>
      </c>
      <c r="T81" s="70" t="s">
        <v>296</v>
      </c>
      <c r="U81" s="60" t="s">
        <v>302</v>
      </c>
      <c r="V81" s="191" t="s">
        <v>134</v>
      </c>
      <c r="W81" s="63" t="s">
        <v>134</v>
      </c>
      <c r="X81" s="58" t="s">
        <v>268</v>
      </c>
      <c r="Y81" s="182" t="s">
        <v>135</v>
      </c>
      <c r="Z81" s="145"/>
      <c r="AA81" s="66"/>
      <c r="AB81" s="66"/>
    </row>
    <row r="82" spans="1:28" s="59" customFormat="1" ht="102" customHeight="1" x14ac:dyDescent="0.25">
      <c r="A82" s="57" t="s">
        <v>124</v>
      </c>
      <c r="B82" s="137">
        <v>4232</v>
      </c>
      <c r="C82" s="159" t="s">
        <v>199</v>
      </c>
      <c r="D82" s="42">
        <v>85312300</v>
      </c>
      <c r="E82" s="60" t="s">
        <v>167</v>
      </c>
      <c r="F82" s="57"/>
      <c r="G82" s="57"/>
      <c r="H82" s="57"/>
      <c r="I82" s="57"/>
      <c r="J82" s="57" t="s">
        <v>100</v>
      </c>
      <c r="K82" s="57" t="s">
        <v>135</v>
      </c>
      <c r="L82" s="57" t="s">
        <v>134</v>
      </c>
      <c r="M82" s="31">
        <v>127665.3</v>
      </c>
      <c r="N82" s="31">
        <v>127665.3</v>
      </c>
      <c r="O82" s="31">
        <f>127665.3+76599.18</f>
        <v>204264.47999999998</v>
      </c>
      <c r="P82" s="57" t="s">
        <v>110</v>
      </c>
      <c r="Q82" s="57" t="s">
        <v>135</v>
      </c>
      <c r="R82" s="51">
        <v>45689</v>
      </c>
      <c r="S82" s="32">
        <v>45778</v>
      </c>
      <c r="T82" s="32">
        <v>46203</v>
      </c>
      <c r="U82" s="33" t="s">
        <v>370</v>
      </c>
      <c r="V82" s="198" t="s">
        <v>177</v>
      </c>
      <c r="W82" s="89" t="s">
        <v>134</v>
      </c>
      <c r="X82" s="33" t="s">
        <v>178</v>
      </c>
      <c r="Y82" s="186" t="s">
        <v>135</v>
      </c>
      <c r="Z82" s="143"/>
      <c r="AA82" s="57"/>
      <c r="AB82" s="57"/>
    </row>
    <row r="83" spans="1:28" s="59" customFormat="1" ht="106.9" customHeight="1" x14ac:dyDescent="0.25">
      <c r="A83" s="57" t="s">
        <v>124</v>
      </c>
      <c r="B83" s="137">
        <v>4232</v>
      </c>
      <c r="C83" s="159" t="s">
        <v>200</v>
      </c>
      <c r="D83" s="56" t="s">
        <v>201</v>
      </c>
      <c r="E83" s="57" t="s">
        <v>167</v>
      </c>
      <c r="F83" s="57"/>
      <c r="G83" s="57"/>
      <c r="H83" s="57"/>
      <c r="I83" s="57"/>
      <c r="J83" s="57" t="s">
        <v>100</v>
      </c>
      <c r="K83" s="57" t="s">
        <v>135</v>
      </c>
      <c r="L83" s="57" t="s">
        <v>134</v>
      </c>
      <c r="M83" s="31">
        <v>52500</v>
      </c>
      <c r="N83" s="31">
        <v>52500</v>
      </c>
      <c r="O83" s="31">
        <v>52500</v>
      </c>
      <c r="P83" s="57" t="s">
        <v>110</v>
      </c>
      <c r="Q83" s="57" t="s">
        <v>135</v>
      </c>
      <c r="R83" s="51">
        <v>45809</v>
      </c>
      <c r="S83" s="32">
        <v>45901</v>
      </c>
      <c r="T83" s="32">
        <v>46203</v>
      </c>
      <c r="U83" s="33" t="s">
        <v>370</v>
      </c>
      <c r="V83" s="198" t="s">
        <v>177</v>
      </c>
      <c r="W83" s="89" t="s">
        <v>134</v>
      </c>
      <c r="X83" s="33" t="s">
        <v>178</v>
      </c>
      <c r="Y83" s="186" t="s">
        <v>135</v>
      </c>
      <c r="Z83" s="143"/>
      <c r="AA83" s="57"/>
      <c r="AB83" s="57"/>
    </row>
    <row r="84" spans="1:28" s="59" customFormat="1" ht="102" customHeight="1" x14ac:dyDescent="0.25">
      <c r="A84" s="57" t="s">
        <v>124</v>
      </c>
      <c r="B84" s="137">
        <v>4232</v>
      </c>
      <c r="C84" s="159" t="s">
        <v>202</v>
      </c>
      <c r="D84" s="42">
        <v>85312300</v>
      </c>
      <c r="E84" s="57" t="s">
        <v>167</v>
      </c>
      <c r="F84" s="57"/>
      <c r="G84" s="57"/>
      <c r="H84" s="57"/>
      <c r="I84" s="57"/>
      <c r="J84" s="57" t="s">
        <v>100</v>
      </c>
      <c r="K84" s="57" t="s">
        <v>135</v>
      </c>
      <c r="L84" s="57" t="s">
        <v>134</v>
      </c>
      <c r="M84" s="31">
        <v>119285.04</v>
      </c>
      <c r="N84" s="31">
        <v>119285.04</v>
      </c>
      <c r="O84" s="31">
        <v>119285.04</v>
      </c>
      <c r="P84" s="57" t="s">
        <v>110</v>
      </c>
      <c r="Q84" s="57" t="s">
        <v>135</v>
      </c>
      <c r="R84" s="51">
        <v>45717</v>
      </c>
      <c r="S84" s="32">
        <v>45901</v>
      </c>
      <c r="T84" s="32">
        <v>46203</v>
      </c>
      <c r="U84" s="33" t="s">
        <v>370</v>
      </c>
      <c r="V84" s="198" t="s">
        <v>177</v>
      </c>
      <c r="W84" s="89" t="s">
        <v>134</v>
      </c>
      <c r="X84" s="33" t="s">
        <v>178</v>
      </c>
      <c r="Y84" s="186" t="s">
        <v>135</v>
      </c>
      <c r="Z84" s="143"/>
      <c r="AA84" s="57"/>
      <c r="AB84" s="57"/>
    </row>
    <row r="85" spans="1:28" customFormat="1" ht="63" customHeight="1" x14ac:dyDescent="0.25">
      <c r="A85" s="57" t="s">
        <v>124</v>
      </c>
      <c r="B85" s="137">
        <v>4232</v>
      </c>
      <c r="C85" s="159" t="s">
        <v>203</v>
      </c>
      <c r="D85" s="44" t="s">
        <v>204</v>
      </c>
      <c r="E85" s="57" t="s">
        <v>167</v>
      </c>
      <c r="F85" s="57"/>
      <c r="G85" s="57"/>
      <c r="H85" s="57"/>
      <c r="I85" s="57"/>
      <c r="J85" s="57" t="s">
        <v>100</v>
      </c>
      <c r="K85" s="57" t="s">
        <v>135</v>
      </c>
      <c r="L85" s="57" t="s">
        <v>134</v>
      </c>
      <c r="M85" s="57">
        <v>95934.06</v>
      </c>
      <c r="N85" s="57">
        <v>95934.06</v>
      </c>
      <c r="O85" s="57">
        <v>153232.56</v>
      </c>
      <c r="P85" s="57" t="s">
        <v>110</v>
      </c>
      <c r="Q85" s="57" t="s">
        <v>135</v>
      </c>
      <c r="R85" s="51">
        <v>45809</v>
      </c>
      <c r="S85" s="32">
        <v>45901</v>
      </c>
      <c r="T85" s="32">
        <v>46568</v>
      </c>
      <c r="U85" s="33" t="s">
        <v>370</v>
      </c>
      <c r="V85" s="198" t="s">
        <v>135</v>
      </c>
      <c r="W85" s="89" t="s">
        <v>134</v>
      </c>
      <c r="X85" s="33" t="s">
        <v>178</v>
      </c>
      <c r="Y85" s="186" t="s">
        <v>135</v>
      </c>
      <c r="Z85" s="143"/>
      <c r="AA85" s="57"/>
      <c r="AB85" s="57"/>
    </row>
    <row r="86" spans="1:28" customFormat="1" ht="56.25" customHeight="1" x14ac:dyDescent="0.25">
      <c r="A86" s="33" t="s">
        <v>124</v>
      </c>
      <c r="B86" s="135">
        <v>4211</v>
      </c>
      <c r="C86" s="165" t="s">
        <v>337</v>
      </c>
      <c r="D86" s="35" t="s">
        <v>216</v>
      </c>
      <c r="E86" s="57"/>
      <c r="F86" s="33" t="s">
        <v>426</v>
      </c>
      <c r="G86" s="30"/>
      <c r="H86" s="30"/>
      <c r="I86" s="30"/>
      <c r="J86" s="30" t="s">
        <v>97</v>
      </c>
      <c r="K86" s="90" t="s">
        <v>135</v>
      </c>
      <c r="L86" s="90" t="s">
        <v>134</v>
      </c>
      <c r="M86" s="96">
        <v>511684.17</v>
      </c>
      <c r="N86" s="96">
        <v>619137.85</v>
      </c>
      <c r="O86" s="96">
        <f>M86</f>
        <v>511684.17</v>
      </c>
      <c r="P86" s="97" t="s">
        <v>338</v>
      </c>
      <c r="Q86" s="90" t="s">
        <v>135</v>
      </c>
      <c r="R86" s="98">
        <v>45809</v>
      </c>
      <c r="S86" s="98">
        <v>45931</v>
      </c>
      <c r="T86" s="90" t="s">
        <v>155</v>
      </c>
      <c r="U86" s="97" t="s">
        <v>339</v>
      </c>
      <c r="V86" s="198" t="s">
        <v>135</v>
      </c>
      <c r="W86" s="89" t="s">
        <v>135</v>
      </c>
      <c r="X86" s="58" t="s">
        <v>224</v>
      </c>
      <c r="Y86" s="186" t="s">
        <v>135</v>
      </c>
      <c r="Z86" s="146"/>
      <c r="AA86" s="57"/>
      <c r="AB86" s="57"/>
    </row>
    <row r="87" spans="1:28" customFormat="1" ht="75" customHeight="1" x14ac:dyDescent="0.25">
      <c r="A87" s="33" t="s">
        <v>124</v>
      </c>
      <c r="B87" s="135">
        <v>4211</v>
      </c>
      <c r="C87" s="165" t="s">
        <v>340</v>
      </c>
      <c r="D87" s="35" t="s">
        <v>341</v>
      </c>
      <c r="E87" s="57"/>
      <c r="F87" s="33" t="s">
        <v>426</v>
      </c>
      <c r="G87" s="30"/>
      <c r="H87" s="30"/>
      <c r="I87" s="30"/>
      <c r="J87" s="30" t="s">
        <v>97</v>
      </c>
      <c r="K87" s="90" t="s">
        <v>135</v>
      </c>
      <c r="L87" s="90" t="s">
        <v>134</v>
      </c>
      <c r="M87" s="96">
        <v>147007.96</v>
      </c>
      <c r="N87" s="96">
        <v>177879.63</v>
      </c>
      <c r="O87" s="96">
        <v>147007.96</v>
      </c>
      <c r="P87" s="97" t="s">
        <v>338</v>
      </c>
      <c r="Q87" s="90" t="s">
        <v>135</v>
      </c>
      <c r="R87" s="98">
        <v>45842</v>
      </c>
      <c r="S87" s="98">
        <v>45966</v>
      </c>
      <c r="T87" s="90" t="s">
        <v>181</v>
      </c>
      <c r="U87" s="97" t="s">
        <v>339</v>
      </c>
      <c r="V87" s="198" t="s">
        <v>135</v>
      </c>
      <c r="W87" s="89" t="s">
        <v>134</v>
      </c>
      <c r="X87" s="85" t="s">
        <v>319</v>
      </c>
      <c r="Y87" s="186" t="s">
        <v>135</v>
      </c>
      <c r="Z87" s="146"/>
      <c r="AA87" s="57"/>
      <c r="AB87" s="57"/>
    </row>
    <row r="88" spans="1:28" customFormat="1" ht="49.9" customHeight="1" x14ac:dyDescent="0.25">
      <c r="A88" s="33" t="s">
        <v>124</v>
      </c>
      <c r="B88" s="135">
        <v>4211</v>
      </c>
      <c r="C88" s="165" t="s">
        <v>342</v>
      </c>
      <c r="D88" s="89" t="s">
        <v>321</v>
      </c>
      <c r="E88" s="57"/>
      <c r="F88" s="33" t="s">
        <v>426</v>
      </c>
      <c r="G88" s="30"/>
      <c r="H88" s="30"/>
      <c r="I88" s="30"/>
      <c r="J88" s="30" t="s">
        <v>97</v>
      </c>
      <c r="K88" s="90" t="s">
        <v>135</v>
      </c>
      <c r="L88" s="90" t="s">
        <v>135</v>
      </c>
      <c r="M88" s="96">
        <f>N88/1.21</f>
        <v>66166.008264462813</v>
      </c>
      <c r="N88" s="96">
        <v>80060.87</v>
      </c>
      <c r="O88" s="96">
        <f>M88</f>
        <v>66166.008264462813</v>
      </c>
      <c r="P88" s="97" t="s">
        <v>338</v>
      </c>
      <c r="Q88" s="90" t="s">
        <v>135</v>
      </c>
      <c r="R88" s="98">
        <v>45757</v>
      </c>
      <c r="S88" s="98">
        <v>45879</v>
      </c>
      <c r="T88" s="90" t="s">
        <v>343</v>
      </c>
      <c r="U88" s="97" t="s">
        <v>339</v>
      </c>
      <c r="V88" s="198" t="s">
        <v>135</v>
      </c>
      <c r="W88" s="89" t="s">
        <v>134</v>
      </c>
      <c r="X88" s="85" t="s">
        <v>319</v>
      </c>
      <c r="Y88" s="186" t="s">
        <v>135</v>
      </c>
      <c r="Z88" s="146"/>
      <c r="AA88" s="57"/>
      <c r="AB88" s="57"/>
    </row>
    <row r="89" spans="1:28" customFormat="1" ht="61.9" customHeight="1" x14ac:dyDescent="0.25">
      <c r="A89" s="33" t="s">
        <v>124</v>
      </c>
      <c r="B89" s="135">
        <v>4211</v>
      </c>
      <c r="C89" s="165" t="s">
        <v>344</v>
      </c>
      <c r="D89" s="35" t="s">
        <v>216</v>
      </c>
      <c r="E89" s="57"/>
      <c r="F89" s="33" t="s">
        <v>426</v>
      </c>
      <c r="G89" s="30"/>
      <c r="H89" s="30"/>
      <c r="I89" s="30"/>
      <c r="J89" s="30" t="s">
        <v>97</v>
      </c>
      <c r="K89" s="90" t="s">
        <v>135</v>
      </c>
      <c r="L89" s="90" t="s">
        <v>134</v>
      </c>
      <c r="M89" s="96">
        <f>N89/1.21</f>
        <v>205380.70247933886</v>
      </c>
      <c r="N89" s="96">
        <v>248510.65</v>
      </c>
      <c r="O89" s="96">
        <f>M89</f>
        <v>205380.70247933886</v>
      </c>
      <c r="P89" s="97" t="s">
        <v>338</v>
      </c>
      <c r="Q89" s="90" t="s">
        <v>135</v>
      </c>
      <c r="R89" s="98">
        <v>45792</v>
      </c>
      <c r="S89" s="98">
        <v>45961</v>
      </c>
      <c r="T89" s="90" t="s">
        <v>151</v>
      </c>
      <c r="U89" s="97" t="s">
        <v>339</v>
      </c>
      <c r="V89" s="198" t="s">
        <v>135</v>
      </c>
      <c r="W89" s="89" t="s">
        <v>134</v>
      </c>
      <c r="X89" s="85" t="s">
        <v>319</v>
      </c>
      <c r="Y89" s="186" t="s">
        <v>135</v>
      </c>
      <c r="Z89" s="146"/>
      <c r="AA89" s="57"/>
      <c r="AB89" s="57"/>
    </row>
    <row r="90" spans="1:28" customFormat="1" ht="61.9" customHeight="1" x14ac:dyDescent="0.25">
      <c r="A90" s="33" t="s">
        <v>124</v>
      </c>
      <c r="B90" s="135">
        <v>4211</v>
      </c>
      <c r="C90" s="165" t="s">
        <v>345</v>
      </c>
      <c r="D90" s="35" t="s">
        <v>216</v>
      </c>
      <c r="E90" s="57"/>
      <c r="F90" s="33" t="s">
        <v>426</v>
      </c>
      <c r="G90" s="30"/>
      <c r="H90" s="30"/>
      <c r="I90" s="30"/>
      <c r="J90" s="30" t="s">
        <v>97</v>
      </c>
      <c r="K90" s="90" t="s">
        <v>135</v>
      </c>
      <c r="L90" s="90" t="s">
        <v>134</v>
      </c>
      <c r="M90" s="96">
        <v>410900.43</v>
      </c>
      <c r="N90" s="96">
        <f>M90*1.21</f>
        <v>497189.52029999997</v>
      </c>
      <c r="O90" s="96">
        <f>M90</f>
        <v>410900.43</v>
      </c>
      <c r="P90" s="97" t="s">
        <v>338</v>
      </c>
      <c r="Q90" s="90" t="s">
        <v>135</v>
      </c>
      <c r="R90" s="98">
        <v>45785</v>
      </c>
      <c r="S90" s="98">
        <v>45945</v>
      </c>
      <c r="T90" s="90" t="s">
        <v>151</v>
      </c>
      <c r="U90" s="97" t="s">
        <v>339</v>
      </c>
      <c r="V90" s="198" t="s">
        <v>135</v>
      </c>
      <c r="W90" s="89" t="s">
        <v>134</v>
      </c>
      <c r="X90" s="85" t="s">
        <v>319</v>
      </c>
      <c r="Y90" s="186" t="s">
        <v>135</v>
      </c>
      <c r="Z90" s="146"/>
      <c r="AA90" s="57"/>
      <c r="AB90" s="57"/>
    </row>
    <row r="91" spans="1:28" customFormat="1" ht="61.9" customHeight="1" x14ac:dyDescent="0.25">
      <c r="A91" s="33" t="s">
        <v>124</v>
      </c>
      <c r="B91" s="135">
        <v>4221</v>
      </c>
      <c r="C91" s="165" t="s">
        <v>346</v>
      </c>
      <c r="D91" s="35" t="s">
        <v>216</v>
      </c>
      <c r="E91" s="57"/>
      <c r="F91" s="33" t="s">
        <v>426</v>
      </c>
      <c r="G91" s="30"/>
      <c r="H91" s="30"/>
      <c r="I91" s="30"/>
      <c r="J91" s="30" t="s">
        <v>97</v>
      </c>
      <c r="K91" s="90" t="s">
        <v>135</v>
      </c>
      <c r="L91" s="90" t="s">
        <v>135</v>
      </c>
      <c r="M91" s="96">
        <f>N91/1.21</f>
        <v>279641.23966942151</v>
      </c>
      <c r="N91" s="96">
        <v>338365.9</v>
      </c>
      <c r="O91" s="96">
        <f>M91</f>
        <v>279641.23966942151</v>
      </c>
      <c r="P91" s="97" t="s">
        <v>338</v>
      </c>
      <c r="Q91" s="90" t="s">
        <v>135</v>
      </c>
      <c r="R91" s="98">
        <v>45726</v>
      </c>
      <c r="S91" s="98">
        <v>45810</v>
      </c>
      <c r="T91" s="90" t="s">
        <v>154</v>
      </c>
      <c r="U91" s="97" t="s">
        <v>339</v>
      </c>
      <c r="V91" s="198" t="s">
        <v>134</v>
      </c>
      <c r="W91" s="89" t="s">
        <v>134</v>
      </c>
      <c r="X91" s="85" t="s">
        <v>319</v>
      </c>
      <c r="Y91" s="186" t="s">
        <v>135</v>
      </c>
      <c r="Z91" s="146"/>
      <c r="AA91" s="57"/>
      <c r="AB91" s="57"/>
    </row>
    <row r="92" spans="1:28" customFormat="1" ht="61.9" customHeight="1" x14ac:dyDescent="0.25">
      <c r="A92" s="33" t="s">
        <v>124</v>
      </c>
      <c r="B92" s="135">
        <v>4211</v>
      </c>
      <c r="C92" s="165" t="s">
        <v>347</v>
      </c>
      <c r="D92" s="35" t="s">
        <v>216</v>
      </c>
      <c r="E92" s="57"/>
      <c r="F92" s="33" t="s">
        <v>426</v>
      </c>
      <c r="G92" s="30"/>
      <c r="H92" s="30"/>
      <c r="I92" s="30"/>
      <c r="J92" s="30" t="s">
        <v>97</v>
      </c>
      <c r="K92" s="90" t="s">
        <v>135</v>
      </c>
      <c r="L92" s="90" t="s">
        <v>134</v>
      </c>
      <c r="M92" s="96">
        <f>N92/1.21</f>
        <v>271713.68595041323</v>
      </c>
      <c r="N92" s="96">
        <v>328773.56</v>
      </c>
      <c r="O92" s="96">
        <f>M92</f>
        <v>271713.68595041323</v>
      </c>
      <c r="P92" s="97" t="s">
        <v>338</v>
      </c>
      <c r="Q92" s="90" t="s">
        <v>135</v>
      </c>
      <c r="R92" s="98">
        <v>45792</v>
      </c>
      <c r="S92" s="98">
        <v>45945</v>
      </c>
      <c r="T92" s="90" t="s">
        <v>154</v>
      </c>
      <c r="U92" s="97" t="s">
        <v>339</v>
      </c>
      <c r="V92" s="198" t="s">
        <v>135</v>
      </c>
      <c r="W92" s="89" t="s">
        <v>135</v>
      </c>
      <c r="X92" s="85" t="s">
        <v>319</v>
      </c>
      <c r="Y92" s="186" t="s">
        <v>135</v>
      </c>
      <c r="Z92" s="146"/>
      <c r="AA92" s="57"/>
      <c r="AB92" s="57"/>
    </row>
    <row r="93" spans="1:28" customFormat="1" ht="61.9" customHeight="1" x14ac:dyDescent="0.25">
      <c r="A93" s="33" t="s">
        <v>124</v>
      </c>
      <c r="B93" s="135">
        <v>4211</v>
      </c>
      <c r="C93" s="166" t="s">
        <v>348</v>
      </c>
      <c r="D93" s="99" t="s">
        <v>216</v>
      </c>
      <c r="E93" s="90"/>
      <c r="F93" s="33" t="s">
        <v>426</v>
      </c>
      <c r="G93" s="100"/>
      <c r="H93" s="100"/>
      <c r="I93" s="100"/>
      <c r="J93" s="100" t="s">
        <v>97</v>
      </c>
      <c r="K93" s="90" t="s">
        <v>135</v>
      </c>
      <c r="L93" s="90" t="s">
        <v>134</v>
      </c>
      <c r="M93" s="96">
        <v>185458.67</v>
      </c>
      <c r="N93" s="96">
        <v>224404.99</v>
      </c>
      <c r="O93" s="96">
        <v>185355.74</v>
      </c>
      <c r="P93" s="97" t="s">
        <v>338</v>
      </c>
      <c r="Q93" s="90" t="s">
        <v>135</v>
      </c>
      <c r="R93" s="98">
        <v>45793</v>
      </c>
      <c r="S93" s="98">
        <v>45946</v>
      </c>
      <c r="T93" s="90" t="s">
        <v>151</v>
      </c>
      <c r="U93" s="97" t="s">
        <v>339</v>
      </c>
      <c r="V93" s="199" t="s">
        <v>135</v>
      </c>
      <c r="W93" s="89" t="s">
        <v>135</v>
      </c>
      <c r="X93" s="85" t="s">
        <v>319</v>
      </c>
      <c r="Y93" s="186" t="s">
        <v>135</v>
      </c>
      <c r="Z93" s="146"/>
      <c r="AA93" s="57"/>
      <c r="AB93" s="57"/>
    </row>
    <row r="94" spans="1:28" customFormat="1" ht="61.9" customHeight="1" x14ac:dyDescent="0.25">
      <c r="A94" s="33" t="s">
        <v>124</v>
      </c>
      <c r="B94" s="135">
        <v>4211</v>
      </c>
      <c r="C94" s="166" t="s">
        <v>349</v>
      </c>
      <c r="D94" s="99" t="s">
        <v>330</v>
      </c>
      <c r="E94" s="90"/>
      <c r="F94" s="33" t="s">
        <v>426</v>
      </c>
      <c r="G94" s="100"/>
      <c r="H94" s="100"/>
      <c r="I94" s="100"/>
      <c r="J94" s="100" t="s">
        <v>97</v>
      </c>
      <c r="K94" s="90" t="s">
        <v>135</v>
      </c>
      <c r="L94" s="90" t="s">
        <v>135</v>
      </c>
      <c r="M94" s="96">
        <v>53181.719008264459</v>
      </c>
      <c r="N94" s="96">
        <v>64349.88</v>
      </c>
      <c r="O94" s="96">
        <v>53181.719008264459</v>
      </c>
      <c r="P94" s="97" t="s">
        <v>350</v>
      </c>
      <c r="Q94" s="90" t="s">
        <v>135</v>
      </c>
      <c r="R94" s="98">
        <v>45757</v>
      </c>
      <c r="S94" s="98">
        <v>45848</v>
      </c>
      <c r="T94" s="90" t="s">
        <v>181</v>
      </c>
      <c r="U94" s="97" t="s">
        <v>339</v>
      </c>
      <c r="V94" s="199" t="s">
        <v>135</v>
      </c>
      <c r="W94" s="89" t="s">
        <v>135</v>
      </c>
      <c r="X94" s="85" t="s">
        <v>319</v>
      </c>
      <c r="Y94" s="186" t="s">
        <v>135</v>
      </c>
      <c r="Z94" s="146"/>
      <c r="AA94" s="57"/>
      <c r="AB94" s="57"/>
    </row>
    <row r="95" spans="1:28" customFormat="1" ht="61.9" customHeight="1" x14ac:dyDescent="0.25">
      <c r="A95" s="33" t="s">
        <v>124</v>
      </c>
      <c r="B95" s="135">
        <v>4211</v>
      </c>
      <c r="C95" s="166" t="s">
        <v>351</v>
      </c>
      <c r="D95" s="99" t="s">
        <v>330</v>
      </c>
      <c r="E95" s="90"/>
      <c r="F95" s="33" t="s">
        <v>426</v>
      </c>
      <c r="G95" s="100"/>
      <c r="H95" s="100"/>
      <c r="I95" s="100"/>
      <c r="J95" s="100" t="s">
        <v>97</v>
      </c>
      <c r="K95" s="90" t="s">
        <v>135</v>
      </c>
      <c r="L95" s="90" t="s">
        <v>135</v>
      </c>
      <c r="M95" s="96">
        <v>91816.818181818191</v>
      </c>
      <c r="N95" s="96">
        <v>111098.35</v>
      </c>
      <c r="O95" s="96">
        <v>91816.818181818191</v>
      </c>
      <c r="P95" s="97" t="s">
        <v>338</v>
      </c>
      <c r="Q95" s="90" t="s">
        <v>135</v>
      </c>
      <c r="R95" s="98">
        <v>45758</v>
      </c>
      <c r="S95" s="98">
        <v>45828</v>
      </c>
      <c r="T95" s="90" t="s">
        <v>212</v>
      </c>
      <c r="U95" s="97" t="s">
        <v>339</v>
      </c>
      <c r="V95" s="199" t="s">
        <v>134</v>
      </c>
      <c r="W95" s="89" t="s">
        <v>135</v>
      </c>
      <c r="X95" s="85" t="s">
        <v>319</v>
      </c>
      <c r="Y95" s="186" t="s">
        <v>135</v>
      </c>
      <c r="Z95" s="146"/>
      <c r="AA95" s="57"/>
      <c r="AB95" s="57"/>
    </row>
    <row r="96" spans="1:28" customFormat="1" ht="71.25" customHeight="1" x14ac:dyDescent="0.25">
      <c r="A96" s="33" t="s">
        <v>124</v>
      </c>
      <c r="B96" s="135">
        <v>4211</v>
      </c>
      <c r="C96" s="165" t="s">
        <v>352</v>
      </c>
      <c r="D96" s="35" t="s">
        <v>353</v>
      </c>
      <c r="E96" s="85"/>
      <c r="F96" s="33" t="s">
        <v>426</v>
      </c>
      <c r="G96" s="30"/>
      <c r="H96" s="57"/>
      <c r="I96" s="57"/>
      <c r="J96" s="30" t="s">
        <v>97</v>
      </c>
      <c r="K96" s="57" t="s">
        <v>135</v>
      </c>
      <c r="L96" s="57" t="s">
        <v>135</v>
      </c>
      <c r="M96" s="31">
        <v>531033.05000000005</v>
      </c>
      <c r="N96" s="31">
        <v>642550</v>
      </c>
      <c r="O96" s="31">
        <v>531033.05000000005</v>
      </c>
      <c r="P96" s="85" t="s">
        <v>221</v>
      </c>
      <c r="Q96" s="57" t="s">
        <v>135</v>
      </c>
      <c r="R96" s="70"/>
      <c r="S96" s="70"/>
      <c r="T96" s="57" t="s">
        <v>165</v>
      </c>
      <c r="U96" s="85" t="s">
        <v>354</v>
      </c>
      <c r="V96" s="200" t="s">
        <v>135</v>
      </c>
      <c r="W96" s="188" t="s">
        <v>135</v>
      </c>
      <c r="X96" s="85" t="s">
        <v>319</v>
      </c>
      <c r="Y96" s="186" t="s">
        <v>135</v>
      </c>
      <c r="Z96" s="146"/>
      <c r="AA96" s="30"/>
      <c r="AB96" s="57"/>
    </row>
    <row r="97" spans="1:28" customFormat="1" ht="61.9" customHeight="1" x14ac:dyDescent="0.25">
      <c r="A97" s="33" t="s">
        <v>124</v>
      </c>
      <c r="B97" s="135">
        <v>4211</v>
      </c>
      <c r="C97" s="165" t="s">
        <v>355</v>
      </c>
      <c r="D97" s="35" t="s">
        <v>216</v>
      </c>
      <c r="E97" s="85"/>
      <c r="F97" s="33" t="s">
        <v>426</v>
      </c>
      <c r="G97" s="30"/>
      <c r="H97" s="57"/>
      <c r="I97" s="57"/>
      <c r="J97" s="30" t="s">
        <v>97</v>
      </c>
      <c r="K97" s="57" t="s">
        <v>135</v>
      </c>
      <c r="L97" s="30" t="s">
        <v>135</v>
      </c>
      <c r="M97" s="31">
        <v>260021.1</v>
      </c>
      <c r="N97" s="31">
        <v>314625.53000000003</v>
      </c>
      <c r="O97" s="31">
        <f>M97</f>
        <v>260021.1</v>
      </c>
      <c r="P97" s="85" t="s">
        <v>229</v>
      </c>
      <c r="Q97" s="57" t="s">
        <v>135</v>
      </c>
      <c r="R97" s="57"/>
      <c r="S97" s="57"/>
      <c r="T97" s="57"/>
      <c r="U97" s="85" t="s">
        <v>354</v>
      </c>
      <c r="V97" s="200" t="s">
        <v>135</v>
      </c>
      <c r="W97" s="188" t="s">
        <v>135</v>
      </c>
      <c r="X97" s="85" t="s">
        <v>319</v>
      </c>
      <c r="Y97" s="186" t="s">
        <v>135</v>
      </c>
      <c r="Z97" s="143"/>
      <c r="AA97" s="57"/>
      <c r="AB97" s="57"/>
    </row>
    <row r="98" spans="1:28" customFormat="1" ht="61.9" customHeight="1" x14ac:dyDescent="0.25">
      <c r="A98" s="33" t="s">
        <v>124</v>
      </c>
      <c r="B98" s="138">
        <v>4221</v>
      </c>
      <c r="C98" s="159" t="s">
        <v>356</v>
      </c>
      <c r="D98" s="35" t="s">
        <v>216</v>
      </c>
      <c r="E98" s="85"/>
      <c r="F98" s="33" t="s">
        <v>426</v>
      </c>
      <c r="G98" s="30"/>
      <c r="H98" s="57"/>
      <c r="I98" s="57"/>
      <c r="J98" s="30" t="s">
        <v>97</v>
      </c>
      <c r="K98" s="57" t="s">
        <v>135</v>
      </c>
      <c r="L98" s="57" t="s">
        <v>134</v>
      </c>
      <c r="M98" s="31">
        <v>330578.51</v>
      </c>
      <c r="N98" s="101">
        <v>400000</v>
      </c>
      <c r="O98" s="31">
        <f>M98</f>
        <v>330578.51</v>
      </c>
      <c r="P98" s="85" t="s">
        <v>229</v>
      </c>
      <c r="Q98" s="57" t="s">
        <v>135</v>
      </c>
      <c r="R98" s="57"/>
      <c r="S98" s="57"/>
      <c r="T98" s="57" t="s">
        <v>151</v>
      </c>
      <c r="U98" s="85" t="s">
        <v>354</v>
      </c>
      <c r="V98" s="200" t="s">
        <v>135</v>
      </c>
      <c r="W98" s="188" t="s">
        <v>135</v>
      </c>
      <c r="X98" s="85" t="s">
        <v>319</v>
      </c>
      <c r="Y98" s="186" t="s">
        <v>135</v>
      </c>
      <c r="Z98" s="146"/>
      <c r="AA98" s="57"/>
      <c r="AB98" s="57"/>
    </row>
    <row r="99" spans="1:28" customFormat="1" ht="73.150000000000006" customHeight="1" x14ac:dyDescent="0.25">
      <c r="A99" s="33" t="s">
        <v>124</v>
      </c>
      <c r="B99" s="138">
        <v>4211</v>
      </c>
      <c r="C99" s="167" t="s">
        <v>357</v>
      </c>
      <c r="D99" s="35" t="s">
        <v>353</v>
      </c>
      <c r="E99" s="85"/>
      <c r="F99" s="33" t="s">
        <v>426</v>
      </c>
      <c r="G99" s="85"/>
      <c r="H99" s="30"/>
      <c r="I99" s="30"/>
      <c r="J99" s="30" t="s">
        <v>97</v>
      </c>
      <c r="K99" s="57" t="s">
        <v>135</v>
      </c>
      <c r="L99" s="57" t="s">
        <v>134</v>
      </c>
      <c r="M99" s="102">
        <f t="shared" ref="M99:M107" si="4">N99/1.21</f>
        <v>219771.36363636362</v>
      </c>
      <c r="N99" s="102">
        <v>265923.34999999998</v>
      </c>
      <c r="O99" s="102">
        <v>194848.76</v>
      </c>
      <c r="P99" s="85" t="s">
        <v>229</v>
      </c>
      <c r="Q99" s="57" t="s">
        <v>135</v>
      </c>
      <c r="R99" s="57"/>
      <c r="S99" s="57"/>
      <c r="T99" s="57" t="s">
        <v>181</v>
      </c>
      <c r="U99" s="85" t="s">
        <v>354</v>
      </c>
      <c r="V99" s="200" t="s">
        <v>135</v>
      </c>
      <c r="W99" s="188" t="s">
        <v>135</v>
      </c>
      <c r="X99" s="85" t="s">
        <v>319</v>
      </c>
      <c r="Y99" s="186" t="s">
        <v>135</v>
      </c>
      <c r="Z99" s="143"/>
      <c r="AA99" s="57"/>
      <c r="AB99" s="57"/>
    </row>
    <row r="100" spans="1:28" customFormat="1" ht="73.150000000000006" customHeight="1" x14ac:dyDescent="0.25">
      <c r="A100" s="33" t="s">
        <v>124</v>
      </c>
      <c r="B100" s="138">
        <v>4211</v>
      </c>
      <c r="C100" s="167" t="s">
        <v>358</v>
      </c>
      <c r="D100" s="35" t="s">
        <v>359</v>
      </c>
      <c r="E100" s="85"/>
      <c r="F100" s="33" t="s">
        <v>426</v>
      </c>
      <c r="G100" s="85"/>
      <c r="H100" s="30"/>
      <c r="I100" s="30"/>
      <c r="J100" s="30" t="s">
        <v>97</v>
      </c>
      <c r="K100" s="57" t="s">
        <v>135</v>
      </c>
      <c r="L100" s="57" t="s">
        <v>134</v>
      </c>
      <c r="M100" s="102">
        <f t="shared" si="4"/>
        <v>213542.38016528927</v>
      </c>
      <c r="N100" s="102">
        <v>258386.28</v>
      </c>
      <c r="O100" s="102">
        <f t="shared" ref="O100:O124" si="5">M100</f>
        <v>213542.38016528927</v>
      </c>
      <c r="P100" s="85" t="s">
        <v>229</v>
      </c>
      <c r="Q100" s="57" t="s">
        <v>135</v>
      </c>
      <c r="R100" s="57"/>
      <c r="S100" s="57"/>
      <c r="T100" s="57" t="s">
        <v>181</v>
      </c>
      <c r="U100" s="85" t="s">
        <v>354</v>
      </c>
      <c r="V100" s="200" t="s">
        <v>135</v>
      </c>
      <c r="W100" s="188" t="s">
        <v>135</v>
      </c>
      <c r="X100" s="85" t="s">
        <v>319</v>
      </c>
      <c r="Y100" s="186" t="s">
        <v>135</v>
      </c>
      <c r="Z100" s="143"/>
      <c r="AA100" s="57"/>
      <c r="AB100" s="57"/>
    </row>
    <row r="101" spans="1:28" customFormat="1" ht="73.150000000000006" customHeight="1" x14ac:dyDescent="0.25">
      <c r="A101" s="33" t="s">
        <v>124</v>
      </c>
      <c r="B101" s="138">
        <v>4211</v>
      </c>
      <c r="C101" s="167" t="s">
        <v>360</v>
      </c>
      <c r="D101" s="35" t="s">
        <v>216</v>
      </c>
      <c r="E101" s="30"/>
      <c r="F101" s="33" t="s">
        <v>426</v>
      </c>
      <c r="G101" s="30"/>
      <c r="H101" s="30"/>
      <c r="I101" s="30"/>
      <c r="J101" s="30" t="s">
        <v>97</v>
      </c>
      <c r="K101" s="57" t="s">
        <v>135</v>
      </c>
      <c r="L101" s="88" t="s">
        <v>135</v>
      </c>
      <c r="M101" s="103">
        <f t="shared" si="4"/>
        <v>119008.26446280992</v>
      </c>
      <c r="N101" s="102">
        <v>144000</v>
      </c>
      <c r="O101" s="103">
        <f t="shared" si="5"/>
        <v>119008.26446280992</v>
      </c>
      <c r="P101" s="85" t="s">
        <v>229</v>
      </c>
      <c r="Q101" s="57" t="s">
        <v>135</v>
      </c>
      <c r="R101" s="57"/>
      <c r="S101" s="57"/>
      <c r="T101" s="57" t="s">
        <v>181</v>
      </c>
      <c r="U101" s="85" t="s">
        <v>354</v>
      </c>
      <c r="V101" s="200" t="s">
        <v>135</v>
      </c>
      <c r="W101" s="188" t="s">
        <v>135</v>
      </c>
      <c r="X101" s="85" t="s">
        <v>319</v>
      </c>
      <c r="Y101" s="186" t="s">
        <v>135</v>
      </c>
      <c r="Z101" s="143"/>
      <c r="AA101" s="57"/>
      <c r="AB101" s="57"/>
    </row>
    <row r="102" spans="1:28" customFormat="1" ht="73.150000000000006" customHeight="1" x14ac:dyDescent="0.25">
      <c r="A102" s="33" t="s">
        <v>124</v>
      </c>
      <c r="B102" s="138">
        <v>4211</v>
      </c>
      <c r="C102" s="167" t="s">
        <v>361</v>
      </c>
      <c r="D102" s="35" t="s">
        <v>216</v>
      </c>
      <c r="E102" s="104"/>
      <c r="F102" s="33" t="s">
        <v>426</v>
      </c>
      <c r="G102" s="30"/>
      <c r="H102" s="30"/>
      <c r="I102" s="30"/>
      <c r="J102" s="30" t="s">
        <v>97</v>
      </c>
      <c r="K102" s="57" t="s">
        <v>135</v>
      </c>
      <c r="L102" s="88" t="s">
        <v>135</v>
      </c>
      <c r="M102" s="103">
        <f t="shared" si="4"/>
        <v>95867.768595041329</v>
      </c>
      <c r="N102" s="102">
        <v>116000</v>
      </c>
      <c r="O102" s="103">
        <f t="shared" si="5"/>
        <v>95867.768595041329</v>
      </c>
      <c r="P102" s="85" t="s">
        <v>229</v>
      </c>
      <c r="Q102" s="57" t="s">
        <v>135</v>
      </c>
      <c r="R102" s="57"/>
      <c r="S102" s="57"/>
      <c r="T102" s="57" t="s">
        <v>181</v>
      </c>
      <c r="U102" s="85" t="s">
        <v>354</v>
      </c>
      <c r="V102" s="200" t="s">
        <v>135</v>
      </c>
      <c r="W102" s="188" t="s">
        <v>135</v>
      </c>
      <c r="X102" s="85" t="s">
        <v>319</v>
      </c>
      <c r="Y102" s="186" t="s">
        <v>135</v>
      </c>
      <c r="Z102" s="143"/>
      <c r="AA102" s="57"/>
      <c r="AB102" s="57"/>
    </row>
    <row r="103" spans="1:28" customFormat="1" ht="73.150000000000006" customHeight="1" x14ac:dyDescent="0.25">
      <c r="A103" s="33" t="s">
        <v>124</v>
      </c>
      <c r="B103" s="138">
        <v>4211</v>
      </c>
      <c r="C103" s="167" t="s">
        <v>362</v>
      </c>
      <c r="D103" s="35" t="s">
        <v>353</v>
      </c>
      <c r="E103" s="104"/>
      <c r="F103" s="33" t="s">
        <v>426</v>
      </c>
      <c r="G103" s="30"/>
      <c r="H103" s="30"/>
      <c r="I103" s="30"/>
      <c r="J103" s="30" t="s">
        <v>97</v>
      </c>
      <c r="K103" s="57" t="s">
        <v>135</v>
      </c>
      <c r="L103" s="88" t="s">
        <v>134</v>
      </c>
      <c r="M103" s="103">
        <f t="shared" si="4"/>
        <v>950407.72727272741</v>
      </c>
      <c r="N103" s="102">
        <v>1149993.3500000001</v>
      </c>
      <c r="O103" s="103">
        <f t="shared" si="5"/>
        <v>950407.72727272741</v>
      </c>
      <c r="P103" s="85" t="s">
        <v>221</v>
      </c>
      <c r="Q103" s="57" t="s">
        <v>135</v>
      </c>
      <c r="R103" s="57"/>
      <c r="S103" s="57"/>
      <c r="T103" s="88"/>
      <c r="U103" s="85" t="s">
        <v>354</v>
      </c>
      <c r="V103" s="200" t="s">
        <v>135</v>
      </c>
      <c r="W103" s="188" t="s">
        <v>135</v>
      </c>
      <c r="X103" s="85" t="s">
        <v>319</v>
      </c>
      <c r="Y103" s="186" t="s">
        <v>135</v>
      </c>
      <c r="Z103" s="143"/>
      <c r="AA103" s="57"/>
      <c r="AB103" s="57"/>
    </row>
    <row r="104" spans="1:28" customFormat="1" ht="73.150000000000006" customHeight="1" x14ac:dyDescent="0.25">
      <c r="A104" s="33" t="s">
        <v>124</v>
      </c>
      <c r="B104" s="138">
        <v>4221</v>
      </c>
      <c r="C104" s="167" t="s">
        <v>363</v>
      </c>
      <c r="D104" s="35" t="s">
        <v>364</v>
      </c>
      <c r="E104" s="85"/>
      <c r="F104" s="33" t="s">
        <v>426</v>
      </c>
      <c r="G104" s="30"/>
      <c r="H104" s="30"/>
      <c r="I104" s="30"/>
      <c r="J104" s="30" t="s">
        <v>97</v>
      </c>
      <c r="K104" s="57" t="s">
        <v>135</v>
      </c>
      <c r="L104" s="88" t="s">
        <v>135</v>
      </c>
      <c r="M104" s="103">
        <f t="shared" si="4"/>
        <v>289256.19834710745</v>
      </c>
      <c r="N104" s="102">
        <v>350000</v>
      </c>
      <c r="O104" s="103">
        <f t="shared" si="5"/>
        <v>289256.19834710745</v>
      </c>
      <c r="P104" s="85" t="s">
        <v>229</v>
      </c>
      <c r="Q104" s="57" t="s">
        <v>135</v>
      </c>
      <c r="R104" s="57"/>
      <c r="S104" s="57"/>
      <c r="T104" s="57" t="s">
        <v>154</v>
      </c>
      <c r="U104" s="85" t="s">
        <v>354</v>
      </c>
      <c r="V104" s="200" t="s">
        <v>191</v>
      </c>
      <c r="W104" s="188" t="s">
        <v>135</v>
      </c>
      <c r="X104" s="85" t="s">
        <v>319</v>
      </c>
      <c r="Y104" s="186" t="s">
        <v>135</v>
      </c>
      <c r="Z104" s="143"/>
      <c r="AA104" s="57"/>
      <c r="AB104" s="57"/>
    </row>
    <row r="105" spans="1:28" customFormat="1" ht="73.150000000000006" customHeight="1" x14ac:dyDescent="0.25">
      <c r="A105" s="33" t="s">
        <v>124</v>
      </c>
      <c r="B105" s="138">
        <v>4211</v>
      </c>
      <c r="C105" s="167" t="s">
        <v>365</v>
      </c>
      <c r="D105" s="35" t="s">
        <v>366</v>
      </c>
      <c r="E105" s="85"/>
      <c r="F105" s="33" t="s">
        <v>426</v>
      </c>
      <c r="G105" s="30"/>
      <c r="H105" s="85"/>
      <c r="I105" s="30"/>
      <c r="J105" s="30" t="s">
        <v>97</v>
      </c>
      <c r="K105" s="57" t="s">
        <v>135</v>
      </c>
      <c r="L105" s="88" t="s">
        <v>135</v>
      </c>
      <c r="M105" s="103">
        <f t="shared" si="4"/>
        <v>330578.51239669422</v>
      </c>
      <c r="N105" s="102">
        <v>400000</v>
      </c>
      <c r="O105" s="103">
        <f t="shared" si="5"/>
        <v>330578.51239669422</v>
      </c>
      <c r="P105" s="85" t="s">
        <v>229</v>
      </c>
      <c r="Q105" s="57" t="s">
        <v>135</v>
      </c>
      <c r="R105" s="57"/>
      <c r="S105" s="57"/>
      <c r="T105" s="57" t="s">
        <v>181</v>
      </c>
      <c r="U105" s="85" t="s">
        <v>354</v>
      </c>
      <c r="V105" s="200" t="s">
        <v>135</v>
      </c>
      <c r="W105" s="188" t="s">
        <v>135</v>
      </c>
      <c r="X105" s="85" t="s">
        <v>319</v>
      </c>
      <c r="Y105" s="186" t="s">
        <v>135</v>
      </c>
      <c r="Z105" s="143"/>
      <c r="AA105" s="57"/>
      <c r="AB105" s="57"/>
    </row>
    <row r="106" spans="1:28" customFormat="1" ht="73.150000000000006" customHeight="1" x14ac:dyDescent="0.25">
      <c r="A106" s="33" t="s">
        <v>124</v>
      </c>
      <c r="B106" s="138">
        <v>4211</v>
      </c>
      <c r="C106" s="167" t="s">
        <v>367</v>
      </c>
      <c r="D106" s="35" t="s">
        <v>366</v>
      </c>
      <c r="E106" s="85"/>
      <c r="F106" s="33" t="s">
        <v>426</v>
      </c>
      <c r="G106" s="30"/>
      <c r="H106" s="85"/>
      <c r="I106" s="30"/>
      <c r="J106" s="30" t="s">
        <v>97</v>
      </c>
      <c r="K106" s="57" t="s">
        <v>135</v>
      </c>
      <c r="L106" s="88" t="s">
        <v>135</v>
      </c>
      <c r="M106" s="103">
        <f t="shared" si="4"/>
        <v>247933.88429752068</v>
      </c>
      <c r="N106" s="102">
        <v>300000</v>
      </c>
      <c r="O106" s="103">
        <f t="shared" si="5"/>
        <v>247933.88429752068</v>
      </c>
      <c r="P106" s="85" t="s">
        <v>229</v>
      </c>
      <c r="Q106" s="57" t="s">
        <v>135</v>
      </c>
      <c r="R106" s="57"/>
      <c r="S106" s="57"/>
      <c r="T106" s="57" t="s">
        <v>181</v>
      </c>
      <c r="U106" s="85" t="s">
        <v>354</v>
      </c>
      <c r="V106" s="200" t="s">
        <v>135</v>
      </c>
      <c r="W106" s="188" t="s">
        <v>135</v>
      </c>
      <c r="X106" s="85" t="s">
        <v>319</v>
      </c>
      <c r="Y106" s="186" t="s">
        <v>135</v>
      </c>
      <c r="Z106" s="143"/>
      <c r="AA106" s="57"/>
      <c r="AB106" s="57"/>
    </row>
    <row r="107" spans="1:28" customFormat="1" ht="73.150000000000006" customHeight="1" x14ac:dyDescent="0.25">
      <c r="A107" s="33" t="s">
        <v>124</v>
      </c>
      <c r="B107" s="138">
        <v>4211</v>
      </c>
      <c r="C107" s="167" t="s">
        <v>368</v>
      </c>
      <c r="D107" s="35" t="s">
        <v>366</v>
      </c>
      <c r="E107" s="85"/>
      <c r="F107" s="33" t="s">
        <v>426</v>
      </c>
      <c r="G107" s="30"/>
      <c r="H107" s="85"/>
      <c r="I107" s="30"/>
      <c r="J107" s="30" t="s">
        <v>97</v>
      </c>
      <c r="K107" s="57" t="s">
        <v>135</v>
      </c>
      <c r="L107" s="88" t="s">
        <v>135</v>
      </c>
      <c r="M107" s="103">
        <f t="shared" si="4"/>
        <v>74380.165289256198</v>
      </c>
      <c r="N107" s="102">
        <v>90000</v>
      </c>
      <c r="O107" s="103">
        <f t="shared" si="5"/>
        <v>74380.165289256198</v>
      </c>
      <c r="P107" s="85" t="s">
        <v>229</v>
      </c>
      <c r="Q107" s="57" t="s">
        <v>135</v>
      </c>
      <c r="R107" s="57"/>
      <c r="S107" s="57"/>
      <c r="T107" s="57" t="s">
        <v>212</v>
      </c>
      <c r="U107" s="85" t="s">
        <v>354</v>
      </c>
      <c r="V107" s="200" t="s">
        <v>135</v>
      </c>
      <c r="W107" s="188" t="s">
        <v>135</v>
      </c>
      <c r="X107" s="85" t="s">
        <v>319</v>
      </c>
      <c r="Y107" s="186" t="s">
        <v>135</v>
      </c>
      <c r="Z107" s="143"/>
      <c r="AA107" s="57"/>
      <c r="AB107" s="57"/>
    </row>
    <row r="108" spans="1:28" customFormat="1" ht="73.150000000000006" customHeight="1" x14ac:dyDescent="0.25">
      <c r="A108" s="33" t="s">
        <v>124</v>
      </c>
      <c r="B108" s="138">
        <v>4221</v>
      </c>
      <c r="C108" s="168" t="s">
        <v>369</v>
      </c>
      <c r="D108" s="84">
        <v>391550000</v>
      </c>
      <c r="E108" s="85"/>
      <c r="F108" s="33" t="s">
        <v>426</v>
      </c>
      <c r="G108" s="30"/>
      <c r="H108" s="85"/>
      <c r="I108" s="30"/>
      <c r="J108" s="30" t="s">
        <v>101</v>
      </c>
      <c r="K108" s="57" t="s">
        <v>135</v>
      </c>
      <c r="L108" s="107" t="s">
        <v>135</v>
      </c>
      <c r="M108" s="105">
        <v>57851.24</v>
      </c>
      <c r="N108" s="102">
        <v>70000</v>
      </c>
      <c r="O108" s="105">
        <f t="shared" si="5"/>
        <v>57851.24</v>
      </c>
      <c r="P108" s="85" t="s">
        <v>229</v>
      </c>
      <c r="Q108" s="57" t="s">
        <v>135</v>
      </c>
      <c r="R108" s="57"/>
      <c r="S108" s="57"/>
      <c r="T108" s="57"/>
      <c r="U108" s="85" t="s">
        <v>354</v>
      </c>
      <c r="V108" s="200" t="s">
        <v>134</v>
      </c>
      <c r="W108" s="188" t="s">
        <v>135</v>
      </c>
      <c r="X108" s="85" t="s">
        <v>319</v>
      </c>
      <c r="Y108" s="186" t="s">
        <v>135</v>
      </c>
      <c r="Z108" s="143"/>
      <c r="AA108" s="57"/>
      <c r="AB108" s="57"/>
    </row>
    <row r="109" spans="1:28" customFormat="1" ht="79.150000000000006" customHeight="1" x14ac:dyDescent="0.25">
      <c r="A109" s="33" t="s">
        <v>124</v>
      </c>
      <c r="B109" s="135">
        <v>4211</v>
      </c>
      <c r="C109" s="165" t="s">
        <v>317</v>
      </c>
      <c r="D109" s="35" t="s">
        <v>216</v>
      </c>
      <c r="E109" s="57"/>
      <c r="F109" s="33" t="s">
        <v>426</v>
      </c>
      <c r="G109" s="85"/>
      <c r="H109" s="30"/>
      <c r="I109" s="87"/>
      <c r="J109" s="30" t="s">
        <v>97</v>
      </c>
      <c r="K109" s="57" t="s">
        <v>135</v>
      </c>
      <c r="L109" s="88" t="s">
        <v>135</v>
      </c>
      <c r="M109" s="31">
        <f>283862.66+70961.06</f>
        <v>354823.72</v>
      </c>
      <c r="N109" s="31">
        <f>343473.82+85862.88</f>
        <v>429336.7</v>
      </c>
      <c r="O109" s="31">
        <f t="shared" si="5"/>
        <v>354823.72</v>
      </c>
      <c r="P109" s="85" t="s">
        <v>229</v>
      </c>
      <c r="Q109" s="57" t="s">
        <v>135</v>
      </c>
      <c r="R109" s="57"/>
      <c r="S109" s="57"/>
      <c r="T109" s="57" t="s">
        <v>154</v>
      </c>
      <c r="U109" s="85" t="s">
        <v>318</v>
      </c>
      <c r="V109" s="198" t="s">
        <v>135</v>
      </c>
      <c r="W109" s="89" t="s">
        <v>134</v>
      </c>
      <c r="X109" s="85" t="s">
        <v>319</v>
      </c>
      <c r="Y109" s="186" t="s">
        <v>135</v>
      </c>
      <c r="Z109" s="143"/>
      <c r="AA109" s="57"/>
      <c r="AB109" s="57"/>
    </row>
    <row r="110" spans="1:28" customFormat="1" ht="30" x14ac:dyDescent="0.25">
      <c r="A110" s="33" t="s">
        <v>124</v>
      </c>
      <c r="B110" s="135">
        <v>4211</v>
      </c>
      <c r="C110" s="165" t="s">
        <v>320</v>
      </c>
      <c r="D110" s="89" t="s">
        <v>321</v>
      </c>
      <c r="E110" s="57"/>
      <c r="F110" s="33" t="s">
        <v>426</v>
      </c>
      <c r="G110" s="30"/>
      <c r="H110" s="30"/>
      <c r="I110" s="30"/>
      <c r="J110" s="30" t="s">
        <v>97</v>
      </c>
      <c r="K110" s="57" t="s">
        <v>135</v>
      </c>
      <c r="L110" s="88" t="s">
        <v>134</v>
      </c>
      <c r="M110" s="31">
        <v>75599.58</v>
      </c>
      <c r="N110" s="31">
        <v>91475.49</v>
      </c>
      <c r="O110" s="31">
        <f t="shared" si="5"/>
        <v>75599.58</v>
      </c>
      <c r="P110" s="85" t="s">
        <v>229</v>
      </c>
      <c r="Q110" s="57" t="s">
        <v>135</v>
      </c>
      <c r="R110" s="61"/>
      <c r="S110" s="61"/>
      <c r="T110" s="57" t="s">
        <v>322</v>
      </c>
      <c r="U110" s="85" t="s">
        <v>318</v>
      </c>
      <c r="V110" s="198" t="s">
        <v>135</v>
      </c>
      <c r="W110" s="89" t="s">
        <v>134</v>
      </c>
      <c r="X110" s="85" t="s">
        <v>319</v>
      </c>
      <c r="Y110" s="186" t="s">
        <v>135</v>
      </c>
      <c r="Z110" s="146"/>
      <c r="AA110" s="57"/>
      <c r="AB110" s="57"/>
    </row>
    <row r="111" spans="1:28" customFormat="1" ht="30" x14ac:dyDescent="0.25">
      <c r="A111" s="33" t="s">
        <v>124</v>
      </c>
      <c r="B111" s="135">
        <v>4211</v>
      </c>
      <c r="C111" s="165" t="s">
        <v>323</v>
      </c>
      <c r="D111" s="89" t="s">
        <v>321</v>
      </c>
      <c r="E111" s="57"/>
      <c r="F111" s="33" t="s">
        <v>426</v>
      </c>
      <c r="G111" s="30"/>
      <c r="H111" s="30"/>
      <c r="I111" s="30"/>
      <c r="J111" s="30" t="s">
        <v>97</v>
      </c>
      <c r="K111" s="57" t="s">
        <v>135</v>
      </c>
      <c r="L111" s="88" t="s">
        <v>134</v>
      </c>
      <c r="M111" s="31">
        <v>105069.68</v>
      </c>
      <c r="N111" s="31">
        <v>127134.31</v>
      </c>
      <c r="O111" s="31">
        <f t="shared" si="5"/>
        <v>105069.68</v>
      </c>
      <c r="P111" s="85" t="s">
        <v>229</v>
      </c>
      <c r="Q111" s="57" t="s">
        <v>135</v>
      </c>
      <c r="R111" s="57"/>
      <c r="S111" s="57"/>
      <c r="T111" s="57" t="s">
        <v>322</v>
      </c>
      <c r="U111" s="85" t="s">
        <v>318</v>
      </c>
      <c r="V111" s="198" t="s">
        <v>135</v>
      </c>
      <c r="W111" s="89" t="s">
        <v>134</v>
      </c>
      <c r="X111" s="85" t="s">
        <v>319</v>
      </c>
      <c r="Y111" s="186" t="s">
        <v>135</v>
      </c>
      <c r="Z111" s="146"/>
      <c r="AA111" s="57"/>
      <c r="AB111" s="57"/>
    </row>
    <row r="112" spans="1:28" customFormat="1" ht="30" x14ac:dyDescent="0.25">
      <c r="A112" s="33" t="s">
        <v>124</v>
      </c>
      <c r="B112" s="135">
        <v>4211</v>
      </c>
      <c r="C112" s="165" t="s">
        <v>324</v>
      </c>
      <c r="D112" s="35" t="s">
        <v>216</v>
      </c>
      <c r="E112" s="57"/>
      <c r="F112" s="33" t="s">
        <v>426</v>
      </c>
      <c r="G112" s="30"/>
      <c r="H112" s="30"/>
      <c r="I112" s="30"/>
      <c r="J112" s="30" t="s">
        <v>97</v>
      </c>
      <c r="K112" s="57" t="s">
        <v>135</v>
      </c>
      <c r="L112" s="88" t="s">
        <v>134</v>
      </c>
      <c r="M112" s="31">
        <f>392049.63+78409.93</f>
        <v>470459.56</v>
      </c>
      <c r="N112" s="31">
        <f>M112*1.21</f>
        <v>569256.06759999995</v>
      </c>
      <c r="O112" s="31">
        <f t="shared" si="5"/>
        <v>470459.56</v>
      </c>
      <c r="P112" s="85" t="s">
        <v>229</v>
      </c>
      <c r="Q112" s="57" t="s">
        <v>135</v>
      </c>
      <c r="R112" s="57"/>
      <c r="S112" s="57"/>
      <c r="T112" s="57" t="s">
        <v>165</v>
      </c>
      <c r="U112" s="85" t="s">
        <v>318</v>
      </c>
      <c r="V112" s="198" t="s">
        <v>135</v>
      </c>
      <c r="W112" s="89" t="s">
        <v>134</v>
      </c>
      <c r="X112" s="85" t="s">
        <v>319</v>
      </c>
      <c r="Y112" s="186" t="s">
        <v>135</v>
      </c>
      <c r="Z112" s="146"/>
      <c r="AA112" s="57"/>
      <c r="AB112" s="57"/>
    </row>
    <row r="113" spans="1:28" customFormat="1" ht="30" x14ac:dyDescent="0.25">
      <c r="A113" s="33" t="s">
        <v>124</v>
      </c>
      <c r="B113" s="135">
        <v>4211</v>
      </c>
      <c r="C113" s="160" t="s">
        <v>325</v>
      </c>
      <c r="D113" s="35" t="s">
        <v>216</v>
      </c>
      <c r="E113" s="57"/>
      <c r="F113" s="33" t="s">
        <v>426</v>
      </c>
      <c r="G113" s="30"/>
      <c r="H113" s="30"/>
      <c r="I113" s="30"/>
      <c r="J113" s="30" t="s">
        <v>97</v>
      </c>
      <c r="K113" s="57" t="s">
        <v>135</v>
      </c>
      <c r="L113" s="90" t="s">
        <v>134</v>
      </c>
      <c r="M113" s="31">
        <v>500000</v>
      </c>
      <c r="N113" s="31">
        <f>M113*1.21</f>
        <v>605000</v>
      </c>
      <c r="O113" s="31">
        <f t="shared" si="5"/>
        <v>500000</v>
      </c>
      <c r="P113" s="85" t="s">
        <v>229</v>
      </c>
      <c r="Q113" s="57" t="s">
        <v>135</v>
      </c>
      <c r="R113" s="61"/>
      <c r="S113" s="61"/>
      <c r="T113" s="57" t="s">
        <v>326</v>
      </c>
      <c r="U113" s="85" t="s">
        <v>318</v>
      </c>
      <c r="V113" s="198" t="s">
        <v>135</v>
      </c>
      <c r="W113" s="89" t="s">
        <v>134</v>
      </c>
      <c r="X113" s="85" t="s">
        <v>319</v>
      </c>
      <c r="Y113" s="186" t="s">
        <v>135</v>
      </c>
      <c r="Z113" s="146"/>
      <c r="AA113" s="57"/>
      <c r="AB113" s="57"/>
    </row>
    <row r="114" spans="1:28" customFormat="1" ht="30" x14ac:dyDescent="0.25">
      <c r="A114" s="33" t="s">
        <v>124</v>
      </c>
      <c r="B114" s="135">
        <v>4211</v>
      </c>
      <c r="C114" s="160" t="s">
        <v>327</v>
      </c>
      <c r="D114" s="35" t="s">
        <v>216</v>
      </c>
      <c r="E114" s="57"/>
      <c r="F114" s="33" t="s">
        <v>426</v>
      </c>
      <c r="G114" s="30"/>
      <c r="H114" s="30"/>
      <c r="I114" s="30"/>
      <c r="J114" s="30" t="s">
        <v>97</v>
      </c>
      <c r="K114" s="57" t="s">
        <v>135</v>
      </c>
      <c r="L114" s="88" t="s">
        <v>134</v>
      </c>
      <c r="M114" s="31">
        <v>170000</v>
      </c>
      <c r="N114" s="31">
        <f>M114*1.21</f>
        <v>205700</v>
      </c>
      <c r="O114" s="31">
        <f t="shared" si="5"/>
        <v>170000</v>
      </c>
      <c r="P114" s="85" t="s">
        <v>229</v>
      </c>
      <c r="Q114" s="57" t="s">
        <v>135</v>
      </c>
      <c r="R114" s="61"/>
      <c r="S114" s="61"/>
      <c r="T114" s="57" t="s">
        <v>165</v>
      </c>
      <c r="U114" s="85" t="s">
        <v>318</v>
      </c>
      <c r="V114" s="198" t="s">
        <v>135</v>
      </c>
      <c r="W114" s="89" t="s">
        <v>134</v>
      </c>
      <c r="X114" s="85" t="s">
        <v>319</v>
      </c>
      <c r="Y114" s="186" t="s">
        <v>135</v>
      </c>
      <c r="Z114" s="146"/>
      <c r="AA114" s="57"/>
      <c r="AB114" s="57"/>
    </row>
    <row r="115" spans="1:28" customFormat="1" ht="45" x14ac:dyDescent="0.25">
      <c r="A115" s="33" t="s">
        <v>124</v>
      </c>
      <c r="B115" s="135">
        <v>4211</v>
      </c>
      <c r="C115" s="160" t="s">
        <v>328</v>
      </c>
      <c r="D115" s="35" t="s">
        <v>216</v>
      </c>
      <c r="E115" s="57"/>
      <c r="F115" s="33" t="s">
        <v>426</v>
      </c>
      <c r="G115" s="30"/>
      <c r="H115" s="30"/>
      <c r="I115" s="30"/>
      <c r="J115" s="30" t="s">
        <v>97</v>
      </c>
      <c r="K115" s="57" t="s">
        <v>135</v>
      </c>
      <c r="L115" s="88" t="s">
        <v>135</v>
      </c>
      <c r="M115" s="31">
        <v>251735.54</v>
      </c>
      <c r="N115" s="31">
        <v>304600</v>
      </c>
      <c r="O115" s="31">
        <f t="shared" si="5"/>
        <v>251735.54</v>
      </c>
      <c r="P115" s="85" t="s">
        <v>229</v>
      </c>
      <c r="Q115" s="57" t="s">
        <v>135</v>
      </c>
      <c r="R115" s="57"/>
      <c r="S115" s="57"/>
      <c r="T115" s="57"/>
      <c r="U115" s="85" t="s">
        <v>318</v>
      </c>
      <c r="V115" s="198" t="s">
        <v>135</v>
      </c>
      <c r="W115" s="89" t="s">
        <v>134</v>
      </c>
      <c r="X115" s="85" t="s">
        <v>319</v>
      </c>
      <c r="Y115" s="186" t="s">
        <v>135</v>
      </c>
      <c r="Z115" s="146"/>
      <c r="AA115" s="57"/>
      <c r="AB115" s="57"/>
    </row>
    <row r="116" spans="1:28" customFormat="1" ht="30" x14ac:dyDescent="0.25">
      <c r="A116" s="33" t="s">
        <v>124</v>
      </c>
      <c r="B116" s="135">
        <v>4211</v>
      </c>
      <c r="C116" s="160" t="s">
        <v>329</v>
      </c>
      <c r="D116" s="35" t="s">
        <v>330</v>
      </c>
      <c r="E116" s="57"/>
      <c r="F116" s="86"/>
      <c r="G116" s="30"/>
      <c r="H116" s="30"/>
      <c r="I116" s="30"/>
      <c r="J116" s="30" t="s">
        <v>97</v>
      </c>
      <c r="K116" s="57" t="s">
        <v>135</v>
      </c>
      <c r="L116" s="88" t="s">
        <v>134</v>
      </c>
      <c r="M116" s="31">
        <v>180000</v>
      </c>
      <c r="N116" s="31">
        <f t="shared" ref="N116:N122" si="6">M116*1.21</f>
        <v>217800</v>
      </c>
      <c r="O116" s="31">
        <f t="shared" si="5"/>
        <v>180000</v>
      </c>
      <c r="P116" s="85" t="s">
        <v>229</v>
      </c>
      <c r="Q116" s="85" t="s">
        <v>135</v>
      </c>
      <c r="R116" s="61"/>
      <c r="S116" s="61"/>
      <c r="T116" s="61"/>
      <c r="U116" s="85" t="s">
        <v>318</v>
      </c>
      <c r="V116" s="198" t="s">
        <v>135</v>
      </c>
      <c r="W116" s="89" t="s">
        <v>134</v>
      </c>
      <c r="X116" s="85" t="s">
        <v>319</v>
      </c>
      <c r="Y116" s="186" t="s">
        <v>135</v>
      </c>
      <c r="Z116" s="146"/>
      <c r="AA116" s="57"/>
      <c r="AB116" s="57"/>
    </row>
    <row r="117" spans="1:28" customFormat="1" ht="30" x14ac:dyDescent="0.25">
      <c r="A117" s="33" t="s">
        <v>124</v>
      </c>
      <c r="B117" s="135">
        <v>4211</v>
      </c>
      <c r="C117" s="169" t="s">
        <v>331</v>
      </c>
      <c r="D117" s="35" t="s">
        <v>216</v>
      </c>
      <c r="E117" s="61"/>
      <c r="F117" s="33" t="s">
        <v>426</v>
      </c>
      <c r="G117" s="63"/>
      <c r="H117" s="63"/>
      <c r="I117" s="63"/>
      <c r="J117" s="30" t="s">
        <v>97</v>
      </c>
      <c r="K117" s="57" t="s">
        <v>135</v>
      </c>
      <c r="L117" s="88" t="s">
        <v>134</v>
      </c>
      <c r="M117" s="31">
        <v>250000</v>
      </c>
      <c r="N117" s="31">
        <f t="shared" si="6"/>
        <v>302500</v>
      </c>
      <c r="O117" s="31">
        <f t="shared" si="5"/>
        <v>250000</v>
      </c>
      <c r="P117" s="85" t="s">
        <v>229</v>
      </c>
      <c r="Q117" s="31" t="s">
        <v>135</v>
      </c>
      <c r="R117" s="61"/>
      <c r="S117" s="61"/>
      <c r="T117" s="61"/>
      <c r="U117" s="85" t="s">
        <v>318</v>
      </c>
      <c r="V117" s="198" t="s">
        <v>135</v>
      </c>
      <c r="W117" s="89" t="s">
        <v>134</v>
      </c>
      <c r="X117" s="85" t="s">
        <v>319</v>
      </c>
      <c r="Y117" s="186" t="s">
        <v>135</v>
      </c>
      <c r="Z117" s="146"/>
      <c r="AA117" s="57"/>
      <c r="AB117" s="57"/>
    </row>
    <row r="118" spans="1:28" customFormat="1" ht="30" x14ac:dyDescent="0.25">
      <c r="A118" s="33" t="s">
        <v>124</v>
      </c>
      <c r="B118" s="135">
        <v>4211</v>
      </c>
      <c r="C118" s="170" t="s">
        <v>420</v>
      </c>
      <c r="D118" s="92"/>
      <c r="E118" s="93"/>
      <c r="F118" s="33" t="s">
        <v>426</v>
      </c>
      <c r="G118" s="95"/>
      <c r="H118" s="95"/>
      <c r="I118" s="95"/>
      <c r="J118" s="91" t="s">
        <v>332</v>
      </c>
      <c r="K118" s="57" t="s">
        <v>135</v>
      </c>
      <c r="L118" s="88" t="s">
        <v>134</v>
      </c>
      <c r="M118" s="31">
        <v>117000</v>
      </c>
      <c r="N118" s="31">
        <f t="shared" si="6"/>
        <v>141570</v>
      </c>
      <c r="O118" s="31">
        <f t="shared" si="5"/>
        <v>117000</v>
      </c>
      <c r="P118" s="85" t="s">
        <v>229</v>
      </c>
      <c r="Q118" s="57" t="s">
        <v>135</v>
      </c>
      <c r="R118" s="57"/>
      <c r="S118" s="57"/>
      <c r="T118" s="57"/>
      <c r="U118" s="85" t="s">
        <v>318</v>
      </c>
      <c r="V118" s="198" t="s">
        <v>135</v>
      </c>
      <c r="W118" s="89" t="s">
        <v>134</v>
      </c>
      <c r="X118" s="85" t="s">
        <v>319</v>
      </c>
      <c r="Y118" s="186" t="s">
        <v>135</v>
      </c>
      <c r="Z118" s="146"/>
      <c r="AA118" s="57"/>
      <c r="AB118" s="57"/>
    </row>
    <row r="119" spans="1:28" customFormat="1" ht="30" x14ac:dyDescent="0.25">
      <c r="A119" s="33" t="s">
        <v>124</v>
      </c>
      <c r="B119" s="135">
        <v>4211</v>
      </c>
      <c r="C119" s="170" t="s">
        <v>333</v>
      </c>
      <c r="D119" s="92"/>
      <c r="E119" s="93" t="s">
        <v>333</v>
      </c>
      <c r="F119" s="94"/>
      <c r="G119" s="95"/>
      <c r="H119" s="95"/>
      <c r="I119" s="95"/>
      <c r="J119" s="91" t="s">
        <v>334</v>
      </c>
      <c r="K119" s="57" t="s">
        <v>135</v>
      </c>
      <c r="L119" s="88" t="s">
        <v>135</v>
      </c>
      <c r="M119" s="31">
        <v>58000</v>
      </c>
      <c r="N119" s="31">
        <f t="shared" si="6"/>
        <v>70180</v>
      </c>
      <c r="O119" s="31">
        <f t="shared" si="5"/>
        <v>58000</v>
      </c>
      <c r="P119" s="85" t="s">
        <v>229</v>
      </c>
      <c r="Q119" s="57" t="s">
        <v>135</v>
      </c>
      <c r="R119" s="57"/>
      <c r="S119" s="57"/>
      <c r="T119" s="57"/>
      <c r="U119" s="85" t="s">
        <v>318</v>
      </c>
      <c r="V119" s="198" t="s">
        <v>135</v>
      </c>
      <c r="W119" s="89" t="s">
        <v>134</v>
      </c>
      <c r="X119" s="85" t="s">
        <v>319</v>
      </c>
      <c r="Y119" s="186" t="s">
        <v>135</v>
      </c>
      <c r="Z119" s="146"/>
      <c r="AA119" s="57"/>
      <c r="AB119" s="57"/>
    </row>
    <row r="120" spans="1:28" customFormat="1" ht="38.25" x14ac:dyDescent="0.25">
      <c r="A120" s="33" t="s">
        <v>124</v>
      </c>
      <c r="B120" s="135">
        <v>4211</v>
      </c>
      <c r="C120" s="170" t="s">
        <v>335</v>
      </c>
      <c r="D120" s="91"/>
      <c r="E120" s="91"/>
      <c r="F120" s="33" t="s">
        <v>426</v>
      </c>
      <c r="G120" s="91"/>
      <c r="H120" s="91"/>
      <c r="I120" s="91"/>
      <c r="J120" s="57" t="s">
        <v>97</v>
      </c>
      <c r="K120" s="57" t="s">
        <v>135</v>
      </c>
      <c r="L120" s="88" t="s">
        <v>134</v>
      </c>
      <c r="M120" s="31">
        <v>165000</v>
      </c>
      <c r="N120" s="31">
        <f t="shared" si="6"/>
        <v>199650</v>
      </c>
      <c r="O120" s="31">
        <f t="shared" si="5"/>
        <v>165000</v>
      </c>
      <c r="P120" s="85" t="s">
        <v>229</v>
      </c>
      <c r="Q120" s="57" t="s">
        <v>135</v>
      </c>
      <c r="R120" s="91"/>
      <c r="S120" s="91"/>
      <c r="T120" s="91"/>
      <c r="U120" s="91" t="s">
        <v>318</v>
      </c>
      <c r="V120" s="198" t="s">
        <v>135</v>
      </c>
      <c r="W120" s="89" t="s">
        <v>134</v>
      </c>
      <c r="X120" s="85" t="s">
        <v>319</v>
      </c>
      <c r="Y120" s="186" t="s">
        <v>135</v>
      </c>
      <c r="Z120" s="146"/>
      <c r="AA120" s="57"/>
      <c r="AB120" s="57"/>
    </row>
    <row r="121" spans="1:28" customFormat="1" ht="30" x14ac:dyDescent="0.25">
      <c r="A121" s="33" t="s">
        <v>124</v>
      </c>
      <c r="B121" s="135">
        <v>4211</v>
      </c>
      <c r="C121" s="170" t="s">
        <v>336</v>
      </c>
      <c r="D121" s="35"/>
      <c r="E121" s="61"/>
      <c r="F121" s="33" t="s">
        <v>426</v>
      </c>
      <c r="G121" s="63"/>
      <c r="H121" s="63"/>
      <c r="I121" s="63"/>
      <c r="J121" s="57" t="s">
        <v>97</v>
      </c>
      <c r="K121" s="57" t="s">
        <v>135</v>
      </c>
      <c r="L121" s="88" t="s">
        <v>134</v>
      </c>
      <c r="M121" s="31">
        <v>150000</v>
      </c>
      <c r="N121" s="31">
        <f t="shared" si="6"/>
        <v>181500</v>
      </c>
      <c r="O121" s="31">
        <f t="shared" si="5"/>
        <v>150000</v>
      </c>
      <c r="P121" s="85" t="s">
        <v>229</v>
      </c>
      <c r="Q121" s="57" t="s">
        <v>135</v>
      </c>
      <c r="R121" s="57"/>
      <c r="S121" s="57"/>
      <c r="T121" s="57"/>
      <c r="U121" s="91" t="s">
        <v>318</v>
      </c>
      <c r="V121" s="198" t="s">
        <v>135</v>
      </c>
      <c r="W121" s="89" t="s">
        <v>134</v>
      </c>
      <c r="X121" s="85" t="s">
        <v>319</v>
      </c>
      <c r="Y121" s="186" t="s">
        <v>135</v>
      </c>
      <c r="Z121" s="146"/>
      <c r="AA121" s="57"/>
      <c r="AB121" s="57"/>
    </row>
    <row r="122" spans="1:28" customFormat="1" ht="30" x14ac:dyDescent="0.25">
      <c r="A122" s="35" t="s">
        <v>124</v>
      </c>
      <c r="B122" s="132">
        <v>4211</v>
      </c>
      <c r="C122" s="171" t="s">
        <v>406</v>
      </c>
      <c r="D122" s="130"/>
      <c r="E122" s="94"/>
      <c r="F122" s="33" t="s">
        <v>426</v>
      </c>
      <c r="G122" s="94"/>
      <c r="H122" s="94"/>
      <c r="I122" s="94"/>
      <c r="J122" s="61" t="s">
        <v>97</v>
      </c>
      <c r="K122" s="61" t="s">
        <v>135</v>
      </c>
      <c r="L122" s="69" t="s">
        <v>134</v>
      </c>
      <c r="M122" s="124">
        <v>165000</v>
      </c>
      <c r="N122" s="124">
        <f t="shared" si="6"/>
        <v>199650</v>
      </c>
      <c r="O122" s="124">
        <f t="shared" si="5"/>
        <v>165000</v>
      </c>
      <c r="P122" s="60" t="s">
        <v>229</v>
      </c>
      <c r="Q122" s="61" t="s">
        <v>135</v>
      </c>
      <c r="R122" s="94"/>
      <c r="S122" s="94"/>
      <c r="T122" s="94"/>
      <c r="U122" s="85" t="s">
        <v>318</v>
      </c>
      <c r="V122" s="195" t="s">
        <v>135</v>
      </c>
      <c r="W122" s="61" t="s">
        <v>134</v>
      </c>
      <c r="X122" s="125" t="s">
        <v>319</v>
      </c>
      <c r="Y122" s="172" t="s">
        <v>135</v>
      </c>
      <c r="Z122" s="146"/>
      <c r="AA122" s="57"/>
      <c r="AB122" s="57"/>
    </row>
    <row r="123" spans="1:28" customFormat="1" ht="45" x14ac:dyDescent="0.25">
      <c r="A123" s="35" t="s">
        <v>124</v>
      </c>
      <c r="B123" s="139">
        <v>4211</v>
      </c>
      <c r="C123" s="173" t="s">
        <v>407</v>
      </c>
      <c r="D123" s="35" t="s">
        <v>216</v>
      </c>
      <c r="E123" s="63"/>
      <c r="F123" s="33" t="s">
        <v>426</v>
      </c>
      <c r="G123" s="63"/>
      <c r="H123" s="63"/>
      <c r="I123" s="63"/>
      <c r="J123" s="63" t="s">
        <v>97</v>
      </c>
      <c r="K123" s="61" t="s">
        <v>135</v>
      </c>
      <c r="L123" s="69" t="s">
        <v>135</v>
      </c>
      <c r="M123" s="124">
        <f>N123/1.21</f>
        <v>123966.94214876034</v>
      </c>
      <c r="N123" s="124">
        <v>150000</v>
      </c>
      <c r="O123" s="124">
        <f t="shared" si="5"/>
        <v>123966.94214876034</v>
      </c>
      <c r="P123" s="60" t="s">
        <v>229</v>
      </c>
      <c r="Q123" s="61" t="s">
        <v>135</v>
      </c>
      <c r="R123" s="126">
        <v>45717</v>
      </c>
      <c r="S123" s="126">
        <v>45809</v>
      </c>
      <c r="T123" s="57" t="s">
        <v>181</v>
      </c>
      <c r="U123" s="60" t="s">
        <v>354</v>
      </c>
      <c r="V123" s="191" t="s">
        <v>135</v>
      </c>
      <c r="W123" s="63" t="s">
        <v>135</v>
      </c>
      <c r="X123" s="125" t="s">
        <v>319</v>
      </c>
      <c r="Y123" s="172" t="s">
        <v>135</v>
      </c>
      <c r="Z123" s="143"/>
      <c r="AA123" s="57"/>
      <c r="AB123" s="57"/>
    </row>
    <row r="124" spans="1:28" customFormat="1" ht="30" x14ac:dyDescent="0.25">
      <c r="A124" s="35" t="s">
        <v>124</v>
      </c>
      <c r="B124" s="139">
        <v>4211</v>
      </c>
      <c r="C124" s="174" t="s">
        <v>408</v>
      </c>
      <c r="D124" s="35" t="s">
        <v>366</v>
      </c>
      <c r="E124" s="60"/>
      <c r="F124" s="33" t="s">
        <v>426</v>
      </c>
      <c r="G124" s="63"/>
      <c r="H124" s="60"/>
      <c r="I124" s="63"/>
      <c r="J124" s="63" t="s">
        <v>97</v>
      </c>
      <c r="K124" s="61" t="s">
        <v>135</v>
      </c>
      <c r="L124" s="69" t="s">
        <v>135</v>
      </c>
      <c r="M124" s="127">
        <f>N124/1.21</f>
        <v>247933.88429752068</v>
      </c>
      <c r="N124" s="124">
        <v>300000</v>
      </c>
      <c r="O124" s="127">
        <f t="shared" si="5"/>
        <v>247933.88429752068</v>
      </c>
      <c r="P124" s="60" t="s">
        <v>229</v>
      </c>
      <c r="Q124" s="61"/>
      <c r="R124" s="128">
        <v>45839</v>
      </c>
      <c r="S124" s="128">
        <v>45901</v>
      </c>
      <c r="T124" s="129" t="s">
        <v>181</v>
      </c>
      <c r="U124" s="60" t="s">
        <v>354</v>
      </c>
      <c r="V124" s="191" t="s">
        <v>135</v>
      </c>
      <c r="W124" s="63" t="s">
        <v>135</v>
      </c>
      <c r="X124" s="125" t="s">
        <v>319</v>
      </c>
      <c r="Y124" s="172" t="s">
        <v>135</v>
      </c>
      <c r="Z124" s="143"/>
      <c r="AA124" s="57"/>
      <c r="AB124" s="57"/>
    </row>
    <row r="125" spans="1:28" customFormat="1" ht="45" x14ac:dyDescent="0.25">
      <c r="A125" s="35" t="s">
        <v>124</v>
      </c>
      <c r="B125" s="132">
        <v>4211</v>
      </c>
      <c r="C125" s="163" t="s">
        <v>409</v>
      </c>
      <c r="D125" s="35">
        <v>60130000</v>
      </c>
      <c r="E125" s="60" t="s">
        <v>425</v>
      </c>
      <c r="F125" s="57"/>
      <c r="G125" s="57"/>
      <c r="H125" s="57" t="s">
        <v>410</v>
      </c>
      <c r="I125" s="57"/>
      <c r="J125" s="57" t="s">
        <v>100</v>
      </c>
      <c r="K125" s="57" t="s">
        <v>134</v>
      </c>
      <c r="L125" s="57" t="s">
        <v>134</v>
      </c>
      <c r="M125" s="127">
        <v>8496000</v>
      </c>
      <c r="N125" s="127">
        <f>M125</f>
        <v>8496000</v>
      </c>
      <c r="O125" s="127">
        <v>18691200</v>
      </c>
      <c r="P125" s="57" t="s">
        <v>110</v>
      </c>
      <c r="Q125" s="57" t="s">
        <v>134</v>
      </c>
      <c r="R125" s="57">
        <v>45792</v>
      </c>
      <c r="S125" s="57">
        <v>45905</v>
      </c>
      <c r="T125" s="57" t="s">
        <v>411</v>
      </c>
      <c r="U125" s="60" t="s">
        <v>354</v>
      </c>
      <c r="V125" s="198" t="s">
        <v>177</v>
      </c>
      <c r="W125" s="89" t="s">
        <v>167</v>
      </c>
      <c r="X125" s="80" t="s">
        <v>412</v>
      </c>
      <c r="Y125" s="186" t="s">
        <v>177</v>
      </c>
      <c r="Z125" s="143"/>
      <c r="AA125" s="57"/>
      <c r="AB125" s="57"/>
    </row>
    <row r="126" spans="1:28" customFormat="1" ht="45" x14ac:dyDescent="0.25">
      <c r="A126" s="35" t="s">
        <v>124</v>
      </c>
      <c r="B126" s="132">
        <v>4211</v>
      </c>
      <c r="C126" s="163" t="s">
        <v>414</v>
      </c>
      <c r="D126" s="35">
        <v>60130000</v>
      </c>
      <c r="E126" s="60" t="s">
        <v>425</v>
      </c>
      <c r="F126" s="57"/>
      <c r="G126" s="57"/>
      <c r="H126" s="57" t="s">
        <v>410</v>
      </c>
      <c r="I126" s="57"/>
      <c r="J126" s="57" t="s">
        <v>100</v>
      </c>
      <c r="K126" s="57" t="s">
        <v>134</v>
      </c>
      <c r="L126" s="57" t="s">
        <v>134</v>
      </c>
      <c r="M126" s="127">
        <v>20500000</v>
      </c>
      <c r="N126" s="127">
        <f>M126</f>
        <v>20500000</v>
      </c>
      <c r="O126" s="127">
        <v>50000000</v>
      </c>
      <c r="P126" s="57" t="s">
        <v>110</v>
      </c>
      <c r="Q126" s="57" t="s">
        <v>134</v>
      </c>
      <c r="R126" s="57">
        <v>45792</v>
      </c>
      <c r="S126" s="57">
        <v>45905</v>
      </c>
      <c r="T126" s="57" t="s">
        <v>411</v>
      </c>
      <c r="U126" s="85" t="s">
        <v>318</v>
      </c>
      <c r="V126" s="198" t="s">
        <v>177</v>
      </c>
      <c r="W126" s="89" t="s">
        <v>167</v>
      </c>
      <c r="X126" s="80" t="s">
        <v>412</v>
      </c>
      <c r="Y126" s="186" t="s">
        <v>177</v>
      </c>
      <c r="Z126" s="143"/>
      <c r="AA126" s="57"/>
      <c r="AB126" s="57"/>
    </row>
    <row r="127" spans="1:28" customFormat="1" ht="45.75" thickBot="1" x14ac:dyDescent="0.3">
      <c r="A127" s="35" t="s">
        <v>124</v>
      </c>
      <c r="B127" s="132">
        <v>4211</v>
      </c>
      <c r="C127" s="175" t="s">
        <v>415</v>
      </c>
      <c r="D127" s="176">
        <v>60130000</v>
      </c>
      <c r="E127" s="177" t="s">
        <v>425</v>
      </c>
      <c r="F127" s="178"/>
      <c r="G127" s="178"/>
      <c r="H127" s="178" t="s">
        <v>410</v>
      </c>
      <c r="I127" s="178"/>
      <c r="J127" s="178" t="s">
        <v>100</v>
      </c>
      <c r="K127" s="178" t="s">
        <v>134</v>
      </c>
      <c r="L127" s="178" t="s">
        <v>134</v>
      </c>
      <c r="M127" s="179">
        <v>11150000</v>
      </c>
      <c r="N127" s="179">
        <f>M127</f>
        <v>11150000</v>
      </c>
      <c r="O127" s="179">
        <v>27000000</v>
      </c>
      <c r="P127" s="178" t="s">
        <v>110</v>
      </c>
      <c r="Q127" s="178" t="s">
        <v>134</v>
      </c>
      <c r="R127" s="178">
        <v>45792</v>
      </c>
      <c r="S127" s="178">
        <v>45905</v>
      </c>
      <c r="T127" s="178" t="s">
        <v>411</v>
      </c>
      <c r="U127" s="177" t="s">
        <v>413</v>
      </c>
      <c r="V127" s="201" t="s">
        <v>177</v>
      </c>
      <c r="W127" s="189" t="s">
        <v>167</v>
      </c>
      <c r="X127" s="180" t="s">
        <v>412</v>
      </c>
      <c r="Y127" s="187" t="s">
        <v>177</v>
      </c>
      <c r="Z127" s="143"/>
      <c r="AA127" s="57"/>
      <c r="AB127" s="57"/>
    </row>
    <row r="128" spans="1:28" customFormat="1" x14ac:dyDescent="0.25">
      <c r="V128" s="196"/>
      <c r="W128" s="131"/>
      <c r="Y128" s="131"/>
    </row>
    <row r="129" spans="22:25" customFormat="1" x14ac:dyDescent="0.25">
      <c r="V129" s="196"/>
      <c r="W129" s="131"/>
      <c r="Y129" s="131"/>
    </row>
    <row r="130" spans="22:25" customFormat="1" x14ac:dyDescent="0.25">
      <c r="V130" s="196"/>
      <c r="W130" s="131"/>
      <c r="Y130" s="131"/>
    </row>
    <row r="131" spans="22:25" customFormat="1" x14ac:dyDescent="0.25">
      <c r="V131" s="196"/>
      <c r="W131" s="131"/>
      <c r="Y131" s="131"/>
    </row>
    <row r="132" spans="22:25" customFormat="1" x14ac:dyDescent="0.25">
      <c r="V132" s="196"/>
      <c r="W132" s="131"/>
      <c r="Y132" s="131"/>
    </row>
    <row r="133" spans="22:25" customFormat="1" x14ac:dyDescent="0.25">
      <c r="V133" s="196"/>
      <c r="W133" s="131"/>
      <c r="Y133" s="131"/>
    </row>
    <row r="134" spans="22:25" customFormat="1" x14ac:dyDescent="0.25">
      <c r="V134" s="196"/>
      <c r="W134" s="131"/>
      <c r="Y134" s="131"/>
    </row>
    <row r="135" spans="22:25" customFormat="1" x14ac:dyDescent="0.25">
      <c r="V135" s="196"/>
      <c r="W135" s="131"/>
      <c r="Y135" s="131"/>
    </row>
    <row r="136" spans="22:25" customFormat="1" x14ac:dyDescent="0.25">
      <c r="V136" s="196"/>
      <c r="W136" s="131"/>
      <c r="Y136" s="131"/>
    </row>
    <row r="137" spans="22:25" customFormat="1" x14ac:dyDescent="0.25">
      <c r="V137" s="196"/>
      <c r="W137" s="131"/>
      <c r="Y137" s="131"/>
    </row>
    <row r="138" spans="22:25" customFormat="1" x14ac:dyDescent="0.25">
      <c r="V138" s="196"/>
      <c r="W138" s="131"/>
      <c r="Y138" s="131"/>
    </row>
    <row r="139" spans="22:25" customFormat="1" x14ac:dyDescent="0.25">
      <c r="V139" s="196"/>
      <c r="W139" s="131"/>
      <c r="Y139" s="131"/>
    </row>
    <row r="140" spans="22:25" customFormat="1" x14ac:dyDescent="0.25">
      <c r="V140" s="196"/>
      <c r="W140" s="131"/>
      <c r="Y140" s="131"/>
    </row>
    <row r="141" spans="22:25" customFormat="1" x14ac:dyDescent="0.25">
      <c r="V141" s="196"/>
      <c r="W141" s="131"/>
      <c r="Y141" s="131"/>
    </row>
    <row r="142" spans="22:25" customFormat="1" x14ac:dyDescent="0.25">
      <c r="V142" s="196"/>
      <c r="W142" s="131"/>
      <c r="Y142" s="131"/>
    </row>
    <row r="143" spans="22:25" customFormat="1" x14ac:dyDescent="0.25">
      <c r="V143" s="196"/>
      <c r="W143" s="131"/>
      <c r="Y143" s="131"/>
    </row>
    <row r="144" spans="22:25" customFormat="1" x14ac:dyDescent="0.25">
      <c r="V144" s="196"/>
      <c r="W144" s="131"/>
      <c r="Y144" s="131"/>
    </row>
    <row r="145" spans="1:28" customFormat="1" x14ac:dyDescent="0.25">
      <c r="V145" s="196"/>
      <c r="W145" s="131"/>
      <c r="Y145" s="131"/>
    </row>
    <row r="146" spans="1:28" customFormat="1" x14ac:dyDescent="0.25">
      <c r="V146" s="196"/>
      <c r="W146" s="131"/>
      <c r="Y146" s="131"/>
    </row>
    <row r="147" spans="1:28" customFormat="1" x14ac:dyDescent="0.25">
      <c r="V147" s="196"/>
      <c r="W147" s="131"/>
      <c r="Y147" s="131"/>
    </row>
    <row r="148" spans="1:28" customFormat="1" x14ac:dyDescent="0.25">
      <c r="V148" s="196"/>
      <c r="W148" s="131"/>
      <c r="Y148" s="131"/>
    </row>
    <row r="149" spans="1:28" customFormat="1" x14ac:dyDescent="0.25">
      <c r="V149" s="196"/>
      <c r="W149" s="131"/>
      <c r="Y149" s="131"/>
    </row>
    <row r="150" spans="1:28" customFormat="1" x14ac:dyDescent="0.25">
      <c r="V150" s="196"/>
      <c r="W150" s="131"/>
      <c r="Y150" s="131"/>
    </row>
    <row r="151" spans="1:28" customFormat="1" x14ac:dyDescent="0.25">
      <c r="V151" s="196"/>
      <c r="W151" s="131"/>
      <c r="Y151" s="131"/>
    </row>
    <row r="152" spans="1:28" customFormat="1" ht="53.25" customHeight="1" x14ac:dyDescent="0.25">
      <c r="V152" s="196"/>
      <c r="W152" s="131"/>
      <c r="Y152" s="131"/>
    </row>
    <row r="153" spans="1:28" customFormat="1" ht="51.75" customHeight="1" x14ac:dyDescent="0.25">
      <c r="V153" s="196"/>
      <c r="W153" s="131"/>
      <c r="Y153" s="131"/>
    </row>
    <row r="154" spans="1:28" customFormat="1" x14ac:dyDescent="0.25">
      <c r="V154" s="196"/>
      <c r="W154" s="131"/>
      <c r="Y154" s="131"/>
    </row>
    <row r="155" spans="1:28" customFormat="1" x14ac:dyDescent="0.25">
      <c r="V155" s="196"/>
      <c r="W155" s="131"/>
      <c r="Y155" s="131"/>
    </row>
    <row r="156" spans="1:28" customFormat="1" x14ac:dyDescent="0.25">
      <c r="V156" s="196"/>
      <c r="W156" s="131"/>
      <c r="Y156" s="131"/>
    </row>
    <row r="157" spans="1:28" customFormat="1" x14ac:dyDescent="0.25">
      <c r="V157" s="196"/>
      <c r="W157" s="131"/>
      <c r="Y157" s="131"/>
    </row>
    <row r="158" spans="1:28" s="59" customFormat="1" ht="94.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 s="196"/>
      <c r="W158" s="131"/>
      <c r="X158"/>
      <c r="Y158" s="131"/>
      <c r="Z158"/>
      <c r="AA158"/>
      <c r="AB158"/>
    </row>
    <row r="159" spans="1:28" s="59" customFormat="1" ht="91.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 s="196"/>
      <c r="W159" s="131"/>
      <c r="X159"/>
      <c r="Y159" s="131"/>
      <c r="Z159"/>
      <c r="AA159"/>
      <c r="AB159"/>
    </row>
    <row r="160" spans="1:28" s="59" customFormat="1" ht="89.2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 s="196"/>
      <c r="W160" s="131"/>
      <c r="X160"/>
      <c r="Y160" s="131"/>
      <c r="Z160"/>
      <c r="AA160"/>
      <c r="AB160"/>
    </row>
    <row r="161" spans="1:28" s="59" customFormat="1" ht="102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 s="196"/>
      <c r="W161" s="131"/>
      <c r="X161"/>
      <c r="Y161" s="131"/>
      <c r="Z161"/>
      <c r="AA161"/>
      <c r="AB161"/>
    </row>
    <row r="162" spans="1:28" s="59" customFormat="1" ht="102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 s="196"/>
      <c r="W162" s="131"/>
      <c r="X162"/>
      <c r="Y162" s="131"/>
      <c r="Z162"/>
      <c r="AA162"/>
      <c r="AB162"/>
    </row>
    <row r="163" spans="1:28" s="59" customFormat="1" ht="102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 s="196"/>
      <c r="W163" s="131"/>
      <c r="X163"/>
      <c r="Y163" s="131"/>
      <c r="Z163"/>
      <c r="AA163"/>
      <c r="AB163"/>
    </row>
    <row r="164" spans="1:28" s="59" customFormat="1" ht="102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 s="196"/>
      <c r="W164" s="131"/>
      <c r="X164"/>
      <c r="Y164" s="131"/>
      <c r="Z164"/>
      <c r="AA164"/>
      <c r="AB164"/>
    </row>
    <row r="165" spans="1:28" s="59" customFormat="1" ht="102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 s="196"/>
      <c r="W165" s="131"/>
      <c r="X165"/>
      <c r="Y165" s="131"/>
      <c r="Z165"/>
      <c r="AA165"/>
      <c r="AB165"/>
    </row>
    <row r="166" spans="1:28" s="59" customFormat="1" ht="102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 s="196"/>
      <c r="W166" s="131"/>
      <c r="X166"/>
      <c r="Y166" s="131"/>
      <c r="Z166"/>
      <c r="AA166"/>
      <c r="AB166"/>
    </row>
    <row r="167" spans="1:28" s="59" customFormat="1" ht="102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 s="196"/>
      <c r="W167" s="131"/>
      <c r="X167"/>
      <c r="Y167" s="131"/>
      <c r="Z167"/>
      <c r="AA167"/>
      <c r="AB167"/>
    </row>
    <row r="168" spans="1:28" s="59" customFormat="1" ht="129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 s="196"/>
      <c r="W168" s="131"/>
      <c r="X168"/>
      <c r="Y168" s="131"/>
      <c r="Z168"/>
      <c r="AA168"/>
      <c r="AB168"/>
    </row>
    <row r="169" spans="1:28" s="59" customFormat="1" ht="127.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 s="196"/>
      <c r="W169" s="131"/>
      <c r="X169"/>
      <c r="Y169" s="131"/>
      <c r="Z169"/>
      <c r="AA169"/>
      <c r="AB169"/>
    </row>
    <row r="170" spans="1:28" s="59" customFormat="1" ht="102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 s="196"/>
      <c r="W170" s="131"/>
      <c r="X170"/>
      <c r="Y170" s="131"/>
      <c r="Z170"/>
      <c r="AA170"/>
      <c r="AB170"/>
    </row>
    <row r="171" spans="1:28" s="59" customFormat="1" ht="102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 s="196"/>
      <c r="W171" s="131"/>
      <c r="X171"/>
      <c r="Y171" s="131"/>
      <c r="Z171"/>
      <c r="AA171"/>
      <c r="AB171"/>
    </row>
    <row r="172" spans="1:28" s="59" customFormat="1" ht="102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 s="196"/>
      <c r="W172" s="131"/>
      <c r="X172"/>
      <c r="Y172" s="131"/>
      <c r="Z172"/>
      <c r="AA172"/>
      <c r="AB172"/>
    </row>
    <row r="173" spans="1:28" s="59" customFormat="1" ht="119.2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 s="196"/>
      <c r="W173" s="131"/>
      <c r="X173"/>
      <c r="Y173" s="131"/>
      <c r="Z173"/>
      <c r="AA173"/>
      <c r="AB173"/>
    </row>
    <row r="174" spans="1:28" s="59" customFormat="1" ht="119.2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 s="196"/>
      <c r="W174" s="131"/>
      <c r="X174"/>
      <c r="Y174" s="131"/>
      <c r="Z174"/>
      <c r="AA174"/>
      <c r="AB174"/>
    </row>
    <row r="175" spans="1:28" s="59" customFormat="1" ht="114.7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 s="196"/>
      <c r="W175" s="131"/>
      <c r="X175"/>
      <c r="Y175" s="131"/>
      <c r="Z175"/>
      <c r="AA175"/>
      <c r="AB175"/>
    </row>
    <row r="176" spans="1:28" s="59" customFormat="1" ht="102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 s="196"/>
      <c r="W176" s="131"/>
      <c r="X176"/>
      <c r="Y176" s="131"/>
      <c r="Z176"/>
      <c r="AA176"/>
      <c r="AB176"/>
    </row>
    <row r="177" spans="1:28" s="59" customFormat="1" ht="102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 s="196"/>
      <c r="W177" s="131"/>
      <c r="X177"/>
      <c r="Y177" s="131"/>
      <c r="Z177"/>
      <c r="AA177"/>
      <c r="AB177"/>
    </row>
    <row r="178" spans="1:28" s="59" customFormat="1" ht="102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 s="196"/>
      <c r="W178" s="131"/>
      <c r="X178"/>
      <c r="Y178" s="131"/>
      <c r="Z178"/>
      <c r="AA178"/>
      <c r="AB178"/>
    </row>
    <row r="179" spans="1:28" s="59" customFormat="1" ht="111.7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 s="196"/>
      <c r="W179" s="131"/>
      <c r="X179"/>
      <c r="Y179" s="131"/>
      <c r="Z179"/>
      <c r="AA179"/>
      <c r="AB179"/>
    </row>
    <row r="180" spans="1:28" s="59" customFormat="1" ht="102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 s="196"/>
      <c r="W180" s="131"/>
      <c r="X180"/>
      <c r="Y180" s="131"/>
      <c r="Z180"/>
      <c r="AA180"/>
      <c r="AB180"/>
    </row>
    <row r="181" spans="1:28" s="59" customFormat="1" ht="102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 s="196"/>
      <c r="W181" s="131"/>
      <c r="X181"/>
      <c r="Y181" s="131"/>
      <c r="Z181"/>
      <c r="AA181"/>
      <c r="AB181"/>
    </row>
    <row r="182" spans="1:28" s="59" customFormat="1" ht="102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 s="196"/>
      <c r="W182" s="131"/>
      <c r="X182"/>
      <c r="Y182" s="131"/>
      <c r="Z182"/>
      <c r="AA182"/>
      <c r="AB182"/>
    </row>
    <row r="183" spans="1:28" s="59" customFormat="1" ht="102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 s="196"/>
      <c r="W183" s="131"/>
      <c r="X183"/>
      <c r="Y183" s="131"/>
      <c r="Z183"/>
      <c r="AA183"/>
      <c r="AB183"/>
    </row>
    <row r="184" spans="1:28" s="59" customFormat="1" ht="102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 s="196"/>
      <c r="W184" s="131"/>
      <c r="X184"/>
      <c r="Y184" s="131"/>
      <c r="Z184"/>
      <c r="AA184"/>
      <c r="AB184"/>
    </row>
    <row r="185" spans="1:28" s="59" customFormat="1" ht="102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 s="196"/>
      <c r="W185" s="131"/>
      <c r="X185"/>
      <c r="Y185" s="131"/>
      <c r="Z185"/>
      <c r="AA185"/>
      <c r="AB185"/>
    </row>
    <row r="186" spans="1:28" s="59" customFormat="1" ht="102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 s="196"/>
      <c r="W186" s="131"/>
      <c r="X186"/>
      <c r="Y186" s="131"/>
      <c r="Z186"/>
      <c r="AA186"/>
      <c r="AB186"/>
    </row>
    <row r="187" spans="1:28" s="59" customFormat="1" ht="102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 s="196"/>
      <c r="W187" s="131"/>
      <c r="X187"/>
      <c r="Y187" s="131"/>
      <c r="Z187"/>
      <c r="AA187"/>
      <c r="AB187"/>
    </row>
    <row r="188" spans="1:28" s="59" customFormat="1" ht="102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 s="196"/>
      <c r="W188" s="131"/>
      <c r="X188"/>
      <c r="Y188" s="131"/>
      <c r="Z188"/>
      <c r="AA188"/>
      <c r="AB188"/>
    </row>
    <row r="189" spans="1:28" s="59" customFormat="1" ht="102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 s="196"/>
      <c r="W189" s="131"/>
      <c r="X189"/>
      <c r="Y189" s="131"/>
      <c r="Z189"/>
      <c r="AA189"/>
      <c r="AB189"/>
    </row>
    <row r="190" spans="1:28" s="59" customFormat="1" ht="102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 s="196"/>
      <c r="W190" s="131"/>
      <c r="X190"/>
      <c r="Y190" s="131"/>
      <c r="Z190"/>
      <c r="AA190"/>
      <c r="AB190"/>
    </row>
    <row r="191" spans="1:28" s="59" customFormat="1" ht="102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 s="196"/>
      <c r="W191" s="131"/>
      <c r="X191"/>
      <c r="Y191" s="131"/>
      <c r="Z191"/>
      <c r="AA191"/>
      <c r="AB191"/>
    </row>
    <row r="192" spans="1:28" s="59" customFormat="1" ht="102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 s="196"/>
      <c r="W192" s="131"/>
      <c r="X192"/>
      <c r="Y192" s="131"/>
      <c r="Z192"/>
      <c r="AA192"/>
      <c r="AB192"/>
    </row>
    <row r="193" spans="1:28" s="59" customFormat="1" ht="102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 s="196"/>
      <c r="W193" s="131"/>
      <c r="X193"/>
      <c r="Y193" s="131"/>
      <c r="Z193"/>
      <c r="AA193"/>
      <c r="AB193"/>
    </row>
    <row r="194" spans="1:28" s="59" customFormat="1" ht="69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 s="196"/>
      <c r="W194" s="131"/>
      <c r="X194"/>
      <c r="Y194" s="131"/>
      <c r="Z194"/>
      <c r="AA194"/>
      <c r="AB194"/>
    </row>
    <row r="195" spans="1:28" s="59" customFormat="1" ht="72.7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 s="196"/>
      <c r="W195" s="131"/>
      <c r="X195"/>
      <c r="Y195" s="131"/>
      <c r="Z195"/>
      <c r="AA195"/>
      <c r="AB195"/>
    </row>
    <row r="196" spans="1:28" s="59" customFormat="1" ht="91.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 s="196"/>
      <c r="W196" s="131"/>
      <c r="X196"/>
      <c r="Y196" s="131"/>
      <c r="Z196"/>
      <c r="AA196"/>
      <c r="AB196"/>
    </row>
    <row r="197" spans="1:28" s="59" customFormat="1" ht="84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 s="196"/>
      <c r="W197" s="131"/>
      <c r="X197"/>
      <c r="Y197" s="131"/>
      <c r="Z197"/>
      <c r="AA197"/>
      <c r="AB197"/>
    </row>
    <row r="198" spans="1:28" s="59" customFormat="1" ht="85.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 s="196"/>
      <c r="W198" s="131"/>
      <c r="X198"/>
      <c r="Y198" s="131"/>
      <c r="Z198"/>
      <c r="AA198"/>
      <c r="AB198"/>
    </row>
  </sheetData>
  <autoFilter ref="A3:AB127"/>
  <mergeCells count="4">
    <mergeCell ref="Y2:AB2"/>
    <mergeCell ref="W2:X2"/>
    <mergeCell ref="E2:I2"/>
    <mergeCell ref="A1:I1"/>
  </mergeCells>
  <dataValidations count="2">
    <dataValidation type="list" allowBlank="1" showInputMessage="1" showErrorMessage="1" sqref="AB4:AB33 AB37:AB66">
      <formula1>"Centro Especial de Empleo,Empresa de Inserción"</formula1>
    </dataValidation>
    <dataValidation type="list" allowBlank="1" showInputMessage="1" showErrorMessage="1" sqref="K4:L33 Q4:Q33 W4:W33 Y4:Y33 L112:L120 W37:W46 K37:L46 Q37:Q46 Y37:Y46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Hoja1!$B$1:$B$11</xm:f>
          </x14:formula1>
          <xm:sqref>J4:J10 J32:J33</xm:sqref>
        </x14:dataValidation>
        <x14:dataValidation type="list" allowBlank="1" showInputMessage="1" showErrorMessage="1">
          <x14:formula1>
            <xm:f>Hoja1!$A$1:$A$91</xm:f>
          </x14:formula1>
          <xm:sqref>A33 A4:A10</xm:sqref>
        </x14:dataValidation>
        <x14:dataValidation type="list" allowBlank="1" showInputMessage="1" showErrorMessage="1">
          <x14:formula1>
            <xm:f>Hoja1!$C$2:$C$15</xm:f>
          </x14:formula1>
          <xm:sqref>P4:P10 P32:P33</xm:sqref>
        </x14:dataValidation>
        <x14:dataValidation type="list" allowBlank="1" showInputMessage="1" showErrorMessage="1">
          <x14:formula1>
            <xm:f>'[Previsión Contratos PLAN ANUAL 2025 BI.xlsx]Hoja1'!#REF!</xm:f>
          </x14:formula1>
          <xm:sqref>J20:J27 A20:B27 P20:P27</xm:sqref>
        </x14:dataValidation>
        <x14:dataValidation type="list" allowBlank="1" showInputMessage="1" showErrorMessage="1">
          <x14:formula1>
            <xm:f>'H:\ecpcpatc\3_SERVICIO DE PROTECCIÓN, CONSERVACION Y RESTAURACION\01 GESTIÓN SERVICIO\04 GESTIÓN ECONÓMICA\Presup. 2025\PLAN DE CONTRATACION 2025\[BM_Previsión Contratos PLAN ANUAL 2025.xlsx]Hoja1'!#REF!</xm:f>
          </x14:formula1>
          <xm:sqref>J14:J19 A14:B19 P14:P19</xm:sqref>
        </x14:dataValidation>
        <x14:dataValidation type="list" allowBlank="1" showInputMessage="1" showErrorMessage="1">
          <x14:formula1>
            <xm:f>'H:\ecsgsgte\ECGESTION\CONTRATOS\29 PREVISIÓN ANUAL CONTRATOS\2025\DG Patrimonio Cultural - Recibido\[Previsión Contratos PLAN ANUAL 2025.xlsx]Hoja1'!#REF!</xm:f>
          </x14:formula1>
          <xm:sqref>P11:P13 J11:J13 A11:B13</xm:sqref>
        </x14:dataValidation>
        <x14:dataValidation type="list" allowBlank="1" showInputMessage="1" showErrorMessage="1">
          <x14:formula1>
            <xm:f>'H:\ecsgsgte\ECGESTION\CONTRATOS\29 PREVISIÓN ANUAL CONTRATOS\2025\DG Politica Educativa - Recibido\[Previsión Contratos PLAN ANUAL 2025.xlsx]Hoja1'!#REF!</xm:f>
          </x14:formula1>
          <xm:sqref>P28:P31 J28:J31 A28:A32 B28:B31 J45</xm:sqref>
        </x14:dataValidation>
        <x14:dataValidation type="list" allowBlank="1" showInputMessage="1" showErrorMessage="1">
          <x14:formula1>
            <xm:f>'H:\ecsgsgte\ECGESTION\CONTRATOS\29 PREVISIÓN ANUAL CONTRATOS\2025\Gerencia Educación - Recibido (falta unificar previsión futura con sspps)\[GIE_Previsión Contratos PLAN ANUAL 2025 ECD.xlsx]Hoja1'!#REF!</xm:f>
          </x14:formula1>
          <xm:sqref>J67:J71 J73:J80 J47:J65</xm:sqref>
        </x14:dataValidation>
        <x14:dataValidation type="list" allowBlank="1" showInputMessage="1" showErrorMessage="1">
          <x14:formula1>
            <xm:f>'C:\Users\egraciara\Downloads\[Previsión Contratos PLAN ANUAL 2025-informat.xlsx]Hoja1'!#REF!</xm:f>
          </x14:formula1>
          <xm:sqref>A37:A46 J46 P37 J37:J44 P42:P44 P46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A4" sqref="A4"/>
    </sheetView>
  </sheetViews>
  <sheetFormatPr baseColWidth="10" defaultRowHeight="15" x14ac:dyDescent="0.25"/>
  <cols>
    <col min="1" max="1" width="34" customWidth="1"/>
    <col min="2" max="2" width="12.42578125" bestFit="1" customWidth="1"/>
    <col min="3" max="3" width="39.28515625" bestFit="1" customWidth="1"/>
    <col min="4" max="4" width="18.85546875" customWidth="1"/>
    <col min="5" max="5" width="18.7109375" bestFit="1" customWidth="1"/>
    <col min="6" max="6" width="18.7109375" customWidth="1"/>
    <col min="7" max="7" width="22.5703125" bestFit="1" customWidth="1"/>
    <col min="8" max="8" width="17" bestFit="1" customWidth="1"/>
    <col min="9" max="9" width="23.85546875" bestFit="1" customWidth="1"/>
    <col min="10" max="11" width="23.85546875" hidden="1" customWidth="1"/>
    <col min="12" max="12" width="16.5703125" bestFit="1" customWidth="1"/>
    <col min="13" max="13" width="19.5703125" customWidth="1"/>
    <col min="14" max="14" width="22.42578125" customWidth="1"/>
  </cols>
  <sheetData>
    <row r="1" spans="1:14" ht="43.5" customHeight="1" thickBot="1" x14ac:dyDescent="0.3">
      <c r="A1" s="209" t="s">
        <v>429</v>
      </c>
      <c r="B1" s="209"/>
      <c r="C1" s="209"/>
      <c r="D1" s="28"/>
      <c r="E1" s="5"/>
      <c r="F1" s="5"/>
    </row>
    <row r="2" spans="1:14" s="8" customFormat="1" ht="74.25" customHeight="1" thickBot="1" x14ac:dyDescent="0.3">
      <c r="A2" s="4" t="s">
        <v>0</v>
      </c>
      <c r="B2" s="27" t="s">
        <v>130</v>
      </c>
      <c r="C2" s="1" t="s">
        <v>1</v>
      </c>
      <c r="D2" s="1" t="s">
        <v>131</v>
      </c>
      <c r="E2" s="1" t="s">
        <v>2</v>
      </c>
      <c r="F2" s="1" t="s">
        <v>136</v>
      </c>
      <c r="G2" s="1" t="s">
        <v>104</v>
      </c>
      <c r="H2" s="1" t="s">
        <v>103</v>
      </c>
      <c r="I2" s="1" t="s">
        <v>16</v>
      </c>
      <c r="J2" s="1" t="s">
        <v>17</v>
      </c>
      <c r="K2" s="1" t="s">
        <v>127</v>
      </c>
      <c r="L2" s="1" t="s">
        <v>18</v>
      </c>
      <c r="M2" s="7" t="s">
        <v>12</v>
      </c>
      <c r="N2" s="3" t="s">
        <v>13</v>
      </c>
    </row>
    <row r="3" spans="1:14" ht="30" x14ac:dyDescent="0.25">
      <c r="A3" s="110" t="s">
        <v>124</v>
      </c>
      <c r="B3" s="110">
        <v>4221</v>
      </c>
      <c r="C3" s="83" t="s">
        <v>387</v>
      </c>
      <c r="D3" s="111">
        <v>77312100</v>
      </c>
      <c r="E3" s="111" t="s">
        <v>100</v>
      </c>
      <c r="F3" s="111" t="s">
        <v>116</v>
      </c>
      <c r="G3" s="112">
        <v>5500</v>
      </c>
      <c r="H3" s="111"/>
      <c r="I3" s="113">
        <v>5500</v>
      </c>
      <c r="J3" s="111"/>
      <c r="K3" s="111"/>
      <c r="L3" s="111" t="s">
        <v>385</v>
      </c>
      <c r="M3" s="110" t="s">
        <v>386</v>
      </c>
      <c r="N3" s="110" t="s">
        <v>302</v>
      </c>
    </row>
    <row r="4" spans="1:14" ht="30" x14ac:dyDescent="0.25">
      <c r="A4" s="33" t="s">
        <v>124</v>
      </c>
      <c r="B4" s="33">
        <v>4221</v>
      </c>
      <c r="C4" s="108" t="s">
        <v>380</v>
      </c>
      <c r="D4" s="57">
        <v>77312100</v>
      </c>
      <c r="E4" s="57" t="s">
        <v>100</v>
      </c>
      <c r="F4" s="57" t="s">
        <v>116</v>
      </c>
      <c r="G4" s="109">
        <v>4500</v>
      </c>
      <c r="H4" s="2"/>
      <c r="I4" s="109">
        <v>4500</v>
      </c>
      <c r="J4" s="2"/>
      <c r="K4" s="2"/>
      <c r="L4" s="57" t="s">
        <v>385</v>
      </c>
      <c r="M4" s="33" t="s">
        <v>386</v>
      </c>
      <c r="N4" s="33" t="s">
        <v>302</v>
      </c>
    </row>
    <row r="5" spans="1:14" ht="30" x14ac:dyDescent="0.25">
      <c r="A5" s="33" t="s">
        <v>124</v>
      </c>
      <c r="B5" s="33">
        <v>4221</v>
      </c>
      <c r="C5" s="108" t="s">
        <v>381</v>
      </c>
      <c r="D5" s="57">
        <v>77312100</v>
      </c>
      <c r="E5" s="57" t="s">
        <v>100</v>
      </c>
      <c r="F5" s="57" t="s">
        <v>116</v>
      </c>
      <c r="G5" s="109">
        <v>6000</v>
      </c>
      <c r="H5" s="2"/>
      <c r="I5" s="109">
        <v>6000</v>
      </c>
      <c r="J5" s="2"/>
      <c r="K5" s="2"/>
      <c r="L5" s="57" t="s">
        <v>385</v>
      </c>
      <c r="M5" s="33" t="s">
        <v>386</v>
      </c>
      <c r="N5" s="33" t="s">
        <v>302</v>
      </c>
    </row>
    <row r="6" spans="1:14" ht="30" x14ac:dyDescent="0.25">
      <c r="A6" s="33" t="s">
        <v>124</v>
      </c>
      <c r="B6" s="33">
        <v>4221</v>
      </c>
      <c r="C6" s="108" t="s">
        <v>382</v>
      </c>
      <c r="D6" s="57">
        <v>77312100</v>
      </c>
      <c r="E6" s="57" t="s">
        <v>100</v>
      </c>
      <c r="F6" s="57" t="s">
        <v>116</v>
      </c>
      <c r="G6" s="109">
        <v>3500</v>
      </c>
      <c r="H6" s="2"/>
      <c r="I6" s="109">
        <v>3500</v>
      </c>
      <c r="J6" s="2"/>
      <c r="K6" s="2"/>
      <c r="L6" s="57" t="s">
        <v>385</v>
      </c>
      <c r="M6" s="33" t="s">
        <v>386</v>
      </c>
      <c r="N6" s="33" t="s">
        <v>302</v>
      </c>
    </row>
    <row r="7" spans="1:14" ht="30" x14ac:dyDescent="0.25">
      <c r="A7" s="33" t="s">
        <v>124</v>
      </c>
      <c r="B7" s="33">
        <v>4221</v>
      </c>
      <c r="C7" s="108" t="s">
        <v>383</v>
      </c>
      <c r="D7" s="57">
        <v>77312100</v>
      </c>
      <c r="E7" s="57" t="s">
        <v>100</v>
      </c>
      <c r="F7" s="57" t="s">
        <v>116</v>
      </c>
      <c r="G7" s="109">
        <v>1700</v>
      </c>
      <c r="H7" s="2"/>
      <c r="I7" s="109">
        <v>1700</v>
      </c>
      <c r="J7" s="2"/>
      <c r="K7" s="2"/>
      <c r="L7" s="57" t="s">
        <v>385</v>
      </c>
      <c r="M7" s="33" t="s">
        <v>386</v>
      </c>
      <c r="N7" s="33" t="s">
        <v>302</v>
      </c>
    </row>
    <row r="8" spans="1:14" ht="30" x14ac:dyDescent="0.25">
      <c r="A8" s="33" t="s">
        <v>124</v>
      </c>
      <c r="B8" s="33">
        <v>4221</v>
      </c>
      <c r="C8" s="108" t="s">
        <v>384</v>
      </c>
      <c r="D8" s="57">
        <v>77312100</v>
      </c>
      <c r="E8" s="57" t="s">
        <v>100</v>
      </c>
      <c r="F8" s="57" t="s">
        <v>116</v>
      </c>
      <c r="G8" s="109">
        <v>3000</v>
      </c>
      <c r="H8" s="2"/>
      <c r="I8" s="109">
        <v>3000</v>
      </c>
      <c r="J8" s="2"/>
      <c r="K8" s="2"/>
      <c r="L8" s="57" t="s">
        <v>385</v>
      </c>
      <c r="M8" s="33" t="s">
        <v>386</v>
      </c>
      <c r="N8" s="33" t="s">
        <v>302</v>
      </c>
    </row>
  </sheetData>
  <dataValidations count="2">
    <dataValidation type="list" allowBlank="1" showInputMessage="1" showErrorMessage="1" sqref="L3:L8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8">
      <formula1>"Centro Especial de Empleo,Empresa de Inserción"</formula1>
    </dataValidation>
  </dataValidations>
  <pageMargins left="0.7" right="0.7" top="0.75" bottom="0.75" header="0.3" footer="0.3"/>
  <pageSetup paperSize="9" scale="4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Hoja1!$A$1:$A$91</xm:f>
          </x14:formula1>
          <xm:sqref>A3:A8</xm:sqref>
        </x14:dataValidation>
        <x14:dataValidation type="list" allowBlank="1" showInputMessage="1" showErrorMessage="1">
          <x14:formula1>
            <xm:f>Hoja1!$B$2:$B$11</xm:f>
          </x14:formula1>
          <xm:sqref>E3:E8</xm:sqref>
        </x14:dataValidation>
        <x14:dataValidation type="list" allowBlank="1" showInputMessage="1" showErrorMessage="1">
          <x14:formula1>
            <xm:f>Hoja1!$D$2:$D$16</xm:f>
          </x14:formula1>
          <xm:sqref>F3:F8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B84" sqref="B84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44.42578125" customWidth="1"/>
    <col min="4" max="4" width="44.5703125" customWidth="1"/>
  </cols>
  <sheetData>
    <row r="1" spans="1:4" x14ac:dyDescent="0.25">
      <c r="C1" s="29" t="s">
        <v>132</v>
      </c>
      <c r="D1" s="29" t="s">
        <v>133</v>
      </c>
    </row>
    <row r="2" spans="1:4" x14ac:dyDescent="0.25">
      <c r="A2" s="9" t="s">
        <v>19</v>
      </c>
      <c r="B2" s="25" t="s">
        <v>97</v>
      </c>
      <c r="C2" s="25" t="s">
        <v>110</v>
      </c>
      <c r="D2" s="25" t="s">
        <v>110</v>
      </c>
    </row>
    <row r="3" spans="1:4" x14ac:dyDescent="0.25">
      <c r="A3" s="23" t="s">
        <v>20</v>
      </c>
      <c r="B3" s="25" t="s">
        <v>100</v>
      </c>
      <c r="C3" s="25" t="s">
        <v>111</v>
      </c>
      <c r="D3" s="25" t="s">
        <v>111</v>
      </c>
    </row>
    <row r="4" spans="1:4" x14ac:dyDescent="0.25">
      <c r="A4" s="11" t="s">
        <v>21</v>
      </c>
      <c r="B4" s="25" t="s">
        <v>101</v>
      </c>
      <c r="C4" s="25" t="s">
        <v>112</v>
      </c>
      <c r="D4" s="25" t="s">
        <v>112</v>
      </c>
    </row>
    <row r="5" spans="1:4" x14ac:dyDescent="0.25">
      <c r="A5" s="11" t="s">
        <v>22</v>
      </c>
      <c r="B5" s="25" t="s">
        <v>95</v>
      </c>
      <c r="C5" s="25" t="s">
        <v>113</v>
      </c>
      <c r="D5" s="25" t="s">
        <v>113</v>
      </c>
    </row>
    <row r="6" spans="1:4" x14ac:dyDescent="0.25">
      <c r="A6" s="11" t="s">
        <v>23</v>
      </c>
      <c r="B6" s="25" t="s">
        <v>94</v>
      </c>
      <c r="C6" s="25" t="s">
        <v>114</v>
      </c>
      <c r="D6" s="25" t="s">
        <v>114</v>
      </c>
    </row>
    <row r="7" spans="1:4" x14ac:dyDescent="0.25">
      <c r="A7" s="12" t="s">
        <v>24</v>
      </c>
      <c r="B7" s="24" t="s">
        <v>93</v>
      </c>
      <c r="C7" s="25" t="s">
        <v>115</v>
      </c>
      <c r="D7" s="25" t="s">
        <v>115</v>
      </c>
    </row>
    <row r="8" spans="1:4" x14ac:dyDescent="0.25">
      <c r="A8" s="10" t="s">
        <v>25</v>
      </c>
      <c r="B8" s="25" t="s">
        <v>99</v>
      </c>
      <c r="C8" s="25" t="s">
        <v>117</v>
      </c>
      <c r="D8" s="25" t="s">
        <v>116</v>
      </c>
    </row>
    <row r="9" spans="1:4" x14ac:dyDescent="0.25">
      <c r="A9" s="12" t="s">
        <v>26</v>
      </c>
      <c r="B9" s="26" t="s">
        <v>96</v>
      </c>
      <c r="C9" s="25" t="s">
        <v>118</v>
      </c>
      <c r="D9" s="25" t="s">
        <v>117</v>
      </c>
    </row>
    <row r="10" spans="1:4" x14ac:dyDescent="0.25">
      <c r="A10" s="11" t="s">
        <v>27</v>
      </c>
      <c r="B10" s="25" t="s">
        <v>98</v>
      </c>
      <c r="C10" s="25" t="s">
        <v>119</v>
      </c>
      <c r="D10" s="25" t="s">
        <v>118</v>
      </c>
    </row>
    <row r="11" spans="1:4" x14ac:dyDescent="0.25">
      <c r="A11" s="11" t="s">
        <v>28</v>
      </c>
      <c r="B11" s="25" t="s">
        <v>102</v>
      </c>
      <c r="C11" s="25" t="s">
        <v>120</v>
      </c>
      <c r="D11" s="25" t="s">
        <v>119</v>
      </c>
    </row>
    <row r="12" spans="1:4" x14ac:dyDescent="0.25">
      <c r="A12" s="13" t="s">
        <v>29</v>
      </c>
      <c r="C12" s="25" t="s">
        <v>98</v>
      </c>
      <c r="D12" s="25" t="s">
        <v>120</v>
      </c>
    </row>
    <row r="13" spans="1:4" x14ac:dyDescent="0.25">
      <c r="A13" s="14" t="s">
        <v>30</v>
      </c>
      <c r="C13" s="25" t="s">
        <v>99</v>
      </c>
      <c r="D13" s="25" t="s">
        <v>98</v>
      </c>
    </row>
    <row r="14" spans="1:4" x14ac:dyDescent="0.25">
      <c r="A14" s="14" t="s">
        <v>31</v>
      </c>
      <c r="C14" s="25" t="s">
        <v>121</v>
      </c>
      <c r="D14" s="25" t="s">
        <v>99</v>
      </c>
    </row>
    <row r="15" spans="1:4" x14ac:dyDescent="0.25">
      <c r="A15" s="9" t="s">
        <v>32</v>
      </c>
      <c r="C15" s="25" t="s">
        <v>122</v>
      </c>
      <c r="D15" s="25" t="s">
        <v>121</v>
      </c>
    </row>
    <row r="16" spans="1:4" x14ac:dyDescent="0.25">
      <c r="A16" s="15" t="s">
        <v>33</v>
      </c>
      <c r="D16" s="25" t="s">
        <v>122</v>
      </c>
    </row>
    <row r="17" spans="1:3" x14ac:dyDescent="0.25">
      <c r="A17" s="15" t="s">
        <v>34</v>
      </c>
    </row>
    <row r="18" spans="1:3" x14ac:dyDescent="0.25">
      <c r="A18" s="9" t="s">
        <v>35</v>
      </c>
    </row>
    <row r="19" spans="1:3" x14ac:dyDescent="0.25">
      <c r="A19" s="15" t="s">
        <v>36</v>
      </c>
      <c r="C19" s="30" t="s">
        <v>134</v>
      </c>
    </row>
    <row r="20" spans="1:3" x14ac:dyDescent="0.25">
      <c r="A20" s="9" t="s">
        <v>37</v>
      </c>
      <c r="C20" s="30" t="s">
        <v>135</v>
      </c>
    </row>
    <row r="21" spans="1:3" x14ac:dyDescent="0.25">
      <c r="A21" s="15" t="s">
        <v>38</v>
      </c>
    </row>
    <row r="22" spans="1:3" x14ac:dyDescent="0.25">
      <c r="A22" s="16" t="s">
        <v>39</v>
      </c>
    </row>
    <row r="23" spans="1:3" x14ac:dyDescent="0.25">
      <c r="A23" s="11" t="s">
        <v>40</v>
      </c>
    </row>
    <row r="24" spans="1:3" x14ac:dyDescent="0.25">
      <c r="A24" s="17" t="s">
        <v>90</v>
      </c>
    </row>
    <row r="25" spans="1:3" x14ac:dyDescent="0.25">
      <c r="A25" s="17" t="s">
        <v>91</v>
      </c>
    </row>
    <row r="26" spans="1:3" x14ac:dyDescent="0.25">
      <c r="A26" s="17" t="s">
        <v>129</v>
      </c>
    </row>
    <row r="27" spans="1:3" x14ac:dyDescent="0.25">
      <c r="A27" s="17" t="s">
        <v>123</v>
      </c>
    </row>
    <row r="28" spans="1:3" x14ac:dyDescent="0.25">
      <c r="A28" s="17" t="s">
        <v>124</v>
      </c>
    </row>
    <row r="29" spans="1:3" x14ac:dyDescent="0.25">
      <c r="A29" s="17" t="s">
        <v>125</v>
      </c>
    </row>
    <row r="30" spans="1:3" x14ac:dyDescent="0.25">
      <c r="A30" s="17" t="s">
        <v>126</v>
      </c>
    </row>
    <row r="31" spans="1:3" x14ac:dyDescent="0.25">
      <c r="A31" s="17" t="s">
        <v>92</v>
      </c>
    </row>
    <row r="32" spans="1:3" x14ac:dyDescent="0.25">
      <c r="A32" s="17" t="s">
        <v>41</v>
      </c>
    </row>
    <row r="33" spans="1:1" x14ac:dyDescent="0.25">
      <c r="A33" s="11" t="s">
        <v>42</v>
      </c>
    </row>
    <row r="34" spans="1:1" x14ac:dyDescent="0.25">
      <c r="A34" s="17" t="s">
        <v>43</v>
      </c>
    </row>
    <row r="35" spans="1:1" x14ac:dyDescent="0.25">
      <c r="A35" s="18" t="s">
        <v>44</v>
      </c>
    </row>
    <row r="36" spans="1:1" x14ac:dyDescent="0.25">
      <c r="A36" s="19" t="s">
        <v>45</v>
      </c>
    </row>
    <row r="37" spans="1:1" x14ac:dyDescent="0.25">
      <c r="A37" s="18" t="s">
        <v>46</v>
      </c>
    </row>
    <row r="38" spans="1:1" x14ac:dyDescent="0.25">
      <c r="A38" s="19" t="s">
        <v>47</v>
      </c>
    </row>
    <row r="39" spans="1:1" x14ac:dyDescent="0.25">
      <c r="A39" s="18" t="s">
        <v>48</v>
      </c>
    </row>
    <row r="40" spans="1:1" x14ac:dyDescent="0.25">
      <c r="A40" s="20" t="s">
        <v>49</v>
      </c>
    </row>
    <row r="41" spans="1:1" x14ac:dyDescent="0.25">
      <c r="A41" s="19" t="s">
        <v>50</v>
      </c>
    </row>
    <row r="42" spans="1:1" x14ac:dyDescent="0.25">
      <c r="A42" s="18" t="s">
        <v>51</v>
      </c>
    </row>
    <row r="43" spans="1:1" x14ac:dyDescent="0.25">
      <c r="A43" s="18" t="s">
        <v>52</v>
      </c>
    </row>
    <row r="44" spans="1:1" x14ac:dyDescent="0.25">
      <c r="A44" s="18" t="s">
        <v>53</v>
      </c>
    </row>
    <row r="45" spans="1:1" x14ac:dyDescent="0.25">
      <c r="A45" s="18" t="s">
        <v>54</v>
      </c>
    </row>
    <row r="46" spans="1:1" x14ac:dyDescent="0.25">
      <c r="A46" s="18" t="s">
        <v>55</v>
      </c>
    </row>
    <row r="47" spans="1:1" x14ac:dyDescent="0.25">
      <c r="A47" s="19" t="s">
        <v>56</v>
      </c>
    </row>
    <row r="48" spans="1:1" x14ac:dyDescent="0.25">
      <c r="A48" s="19" t="s">
        <v>57</v>
      </c>
    </row>
    <row r="49" spans="1:4" x14ac:dyDescent="0.25">
      <c r="A49" s="18" t="s">
        <v>58</v>
      </c>
    </row>
    <row r="50" spans="1:4" x14ac:dyDescent="0.25">
      <c r="A50" s="19" t="s">
        <v>59</v>
      </c>
    </row>
    <row r="51" spans="1:4" x14ac:dyDescent="0.25">
      <c r="A51" s="19" t="s">
        <v>60</v>
      </c>
    </row>
    <row r="52" spans="1:4" x14ac:dyDescent="0.25">
      <c r="A52" s="18" t="s">
        <v>61</v>
      </c>
    </row>
    <row r="53" spans="1:4" x14ac:dyDescent="0.25">
      <c r="A53" s="18" t="s">
        <v>62</v>
      </c>
    </row>
    <row r="54" spans="1:4" x14ac:dyDescent="0.25">
      <c r="A54" s="19" t="s">
        <v>63</v>
      </c>
    </row>
    <row r="55" spans="1:4" x14ac:dyDescent="0.25">
      <c r="A55" s="18" t="s">
        <v>64</v>
      </c>
    </row>
    <row r="56" spans="1:4" x14ac:dyDescent="0.25">
      <c r="A56" s="11" t="s">
        <v>65</v>
      </c>
    </row>
    <row r="57" spans="1:4" x14ac:dyDescent="0.25">
      <c r="A57" s="11" t="s">
        <v>66</v>
      </c>
    </row>
    <row r="58" spans="1:4" x14ac:dyDescent="0.25">
      <c r="A58" s="17" t="s">
        <v>67</v>
      </c>
    </row>
    <row r="59" spans="1:4" x14ac:dyDescent="0.25">
      <c r="A59" s="12" t="s">
        <v>68</v>
      </c>
      <c r="C59" s="25"/>
    </row>
    <row r="60" spans="1:4" x14ac:dyDescent="0.25">
      <c r="A60" s="21" t="s">
        <v>69</v>
      </c>
      <c r="C60" s="25"/>
    </row>
    <row r="61" spans="1:4" x14ac:dyDescent="0.25">
      <c r="A61" s="10" t="s">
        <v>70</v>
      </c>
      <c r="C61" s="25"/>
    </row>
    <row r="62" spans="1:4" x14ac:dyDescent="0.25">
      <c r="A62" s="12" t="s">
        <v>71</v>
      </c>
      <c r="C62" s="25"/>
    </row>
    <row r="63" spans="1:4" x14ac:dyDescent="0.25">
      <c r="A63" s="21" t="s">
        <v>72</v>
      </c>
      <c r="C63" s="25"/>
      <c r="D63" s="25"/>
    </row>
    <row r="64" spans="1:4" x14ac:dyDescent="0.25">
      <c r="A64" s="21" t="s">
        <v>73</v>
      </c>
      <c r="C64" s="24"/>
    </row>
    <row r="65" spans="1:3" x14ac:dyDescent="0.25">
      <c r="A65" s="21" t="s">
        <v>74</v>
      </c>
      <c r="C65" s="25"/>
    </row>
    <row r="66" spans="1:3" x14ac:dyDescent="0.25">
      <c r="A66" s="12" t="s">
        <v>75</v>
      </c>
      <c r="C66" s="26"/>
    </row>
    <row r="67" spans="1:3" x14ac:dyDescent="0.25">
      <c r="A67" s="10" t="s">
        <v>76</v>
      </c>
      <c r="C67" s="25"/>
    </row>
    <row r="68" spans="1:3" x14ac:dyDescent="0.25">
      <c r="A68" s="11" t="s">
        <v>77</v>
      </c>
      <c r="C68" s="25"/>
    </row>
    <row r="69" spans="1:3" x14ac:dyDescent="0.25">
      <c r="A69" s="11" t="s">
        <v>78</v>
      </c>
    </row>
    <row r="70" spans="1:3" x14ac:dyDescent="0.25">
      <c r="A70" s="11" t="s">
        <v>79</v>
      </c>
    </row>
    <row r="71" spans="1:3" x14ac:dyDescent="0.25">
      <c r="A71" s="14" t="s">
        <v>80</v>
      </c>
    </row>
    <row r="72" spans="1:3" x14ac:dyDescent="0.25">
      <c r="A72" s="11" t="s">
        <v>81</v>
      </c>
    </row>
    <row r="73" spans="1:3" x14ac:dyDescent="0.25">
      <c r="A73" s="11" t="s">
        <v>82</v>
      </c>
    </row>
    <row r="74" spans="1:3" x14ac:dyDescent="0.25">
      <c r="A74" s="21" t="s">
        <v>137</v>
      </c>
    </row>
    <row r="75" spans="1:3" x14ac:dyDescent="0.25">
      <c r="A75" s="21" t="s">
        <v>138</v>
      </c>
    </row>
    <row r="76" spans="1:3" x14ac:dyDescent="0.25">
      <c r="A76" s="21" t="s">
        <v>139</v>
      </c>
    </row>
    <row r="77" spans="1:3" x14ac:dyDescent="0.25">
      <c r="A77" s="21" t="s">
        <v>140</v>
      </c>
    </row>
    <row r="78" spans="1:3" x14ac:dyDescent="0.25">
      <c r="A78" s="21" t="s">
        <v>141</v>
      </c>
    </row>
    <row r="79" spans="1:3" x14ac:dyDescent="0.25">
      <c r="A79" s="21" t="s">
        <v>142</v>
      </c>
    </row>
    <row r="80" spans="1:3" x14ac:dyDescent="0.25">
      <c r="A80" s="21" t="s">
        <v>143</v>
      </c>
    </row>
    <row r="81" spans="1:1" x14ac:dyDescent="0.25">
      <c r="A81" s="21" t="s">
        <v>144</v>
      </c>
    </row>
    <row r="82" spans="1:1" x14ac:dyDescent="0.25">
      <c r="A82" s="21" t="s">
        <v>145</v>
      </c>
    </row>
    <row r="83" spans="1:1" x14ac:dyDescent="0.25">
      <c r="A83" s="21" t="s">
        <v>146</v>
      </c>
    </row>
    <row r="84" spans="1:1" x14ac:dyDescent="0.25">
      <c r="A84" s="21" t="s">
        <v>147</v>
      </c>
    </row>
    <row r="85" spans="1:1" x14ac:dyDescent="0.25">
      <c r="A85" s="11" t="s">
        <v>83</v>
      </c>
    </row>
    <row r="86" spans="1:1" x14ac:dyDescent="0.25">
      <c r="A86" s="11" t="s">
        <v>84</v>
      </c>
    </row>
    <row r="87" spans="1:1" x14ac:dyDescent="0.25">
      <c r="A87" s="11" t="s">
        <v>85</v>
      </c>
    </row>
    <row r="88" spans="1:1" x14ac:dyDescent="0.25">
      <c r="A88" s="11" t="s">
        <v>86</v>
      </c>
    </row>
    <row r="89" spans="1:1" x14ac:dyDescent="0.25">
      <c r="A89" s="11" t="s">
        <v>87</v>
      </c>
    </row>
    <row r="90" spans="1:1" x14ac:dyDescent="0.25">
      <c r="A90" s="11" t="s">
        <v>88</v>
      </c>
    </row>
    <row r="91" spans="1:1" x14ac:dyDescent="0.25">
      <c r="A91" s="11" t="s">
        <v>89</v>
      </c>
    </row>
    <row r="92" spans="1:1" x14ac:dyDescent="0.25">
      <c r="A92" s="2"/>
    </row>
    <row r="93" spans="1:1" x14ac:dyDescent="0.25">
      <c r="A93" s="22"/>
    </row>
  </sheetData>
  <sortState ref="A1:A94">
    <sortCondition ref="A1:A9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2025</vt:lpstr>
      <vt:lpstr>Previsión Reservados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Administrador</cp:lastModifiedBy>
  <cp:lastPrinted>2025-02-12T08:53:49Z</cp:lastPrinted>
  <dcterms:created xsi:type="dcterms:W3CDTF">2023-12-04T08:32:29Z</dcterms:created>
  <dcterms:modified xsi:type="dcterms:W3CDTF">2025-02-13T12:51:08Z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 ECD.xlsx</vt:lpwstr>
  </property>
</Properties>
</file>