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ADMINISTRACIÓN GENERAL" sheetId="1" r:id="rId1"/>
    <sheet name="PERSONAL ESTATUTARIO" sheetId="2" r:id="rId2"/>
    <sheet name="PERSONAL DOCENTE NO UNIVERSITAR" sheetId="3" r:id="rId3"/>
    <sheet name="ADMINISTRACIÓN DE JUSTICIA" sheetId="4" r:id="rId4"/>
    <sheet name="DATOS ESTADÍSTICOS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/>
  <c r="L58"/>
  <c r="L59"/>
  <c r="L60"/>
  <c r="K61"/>
  <c r="K62"/>
  <c r="K63"/>
  <c r="K65"/>
  <c r="K66"/>
  <c r="K57"/>
  <c r="D67"/>
  <c r="E67"/>
  <c r="F67"/>
  <c r="G67"/>
  <c r="H67"/>
  <c r="I67"/>
  <c r="J67"/>
  <c r="Q81"/>
  <c r="P81"/>
  <c r="Q80"/>
  <c r="P80"/>
  <c r="Q79"/>
  <c r="P79"/>
  <c r="Q78"/>
  <c r="P78"/>
  <c r="Q77"/>
  <c r="P77"/>
  <c r="Q76"/>
  <c r="P76"/>
  <c r="Q75"/>
  <c r="P75"/>
  <c r="L67" l="1"/>
  <c r="K67"/>
  <c r="C15"/>
  <c r="B15"/>
  <c r="F26" i="4"/>
  <c r="E26"/>
  <c r="D26"/>
  <c r="C26"/>
  <c r="G25"/>
  <c r="G24"/>
  <c r="G23"/>
  <c r="G22"/>
  <c r="E17"/>
  <c r="G13"/>
  <c r="G17" s="1"/>
  <c r="G8"/>
  <c r="E8"/>
  <c r="H7"/>
  <c r="H6"/>
  <c r="H5"/>
  <c r="C44" i="2"/>
  <c r="C43"/>
  <c r="C42"/>
  <c r="C41"/>
  <c r="C40"/>
  <c r="C39"/>
  <c r="H13"/>
  <c r="F13"/>
  <c r="E13"/>
  <c r="D13"/>
  <c r="C13"/>
  <c r="G12"/>
  <c r="G11"/>
  <c r="G10"/>
  <c r="G9"/>
  <c r="G8"/>
  <c r="G7"/>
  <c r="H8" i="4" l="1"/>
  <c r="G26"/>
  <c r="G13" i="2"/>
  <c r="C48" i="3" l="1"/>
  <c r="D48" s="1"/>
  <c r="B48"/>
  <c r="D47"/>
  <c r="D46"/>
  <c r="D45"/>
  <c r="D44"/>
  <c r="D43"/>
  <c r="D42"/>
  <c r="D36"/>
  <c r="C36"/>
  <c r="B36"/>
  <c r="D35"/>
  <c r="D34"/>
  <c r="D33"/>
  <c r="D32"/>
  <c r="D31"/>
  <c r="D30"/>
  <c r="C24"/>
  <c r="B24"/>
  <c r="D23"/>
  <c r="D22"/>
  <c r="D21"/>
  <c r="D20"/>
  <c r="D19"/>
  <c r="D18"/>
  <c r="D24" s="1"/>
  <c r="J11"/>
  <c r="I11"/>
  <c r="C11"/>
  <c r="B11"/>
  <c r="K10"/>
  <c r="D10"/>
  <c r="K9"/>
  <c r="D9"/>
  <c r="K8"/>
  <c r="D8"/>
  <c r="K7"/>
  <c r="D7"/>
  <c r="K6"/>
  <c r="K11" s="1"/>
  <c r="D6"/>
  <c r="D11" s="1"/>
</calcChain>
</file>

<file path=xl/sharedStrings.xml><?xml version="1.0" encoding="utf-8"?>
<sst xmlns="http://schemas.openxmlformats.org/spreadsheetml/2006/main" count="327" uniqueCount="133">
  <si>
    <t>ORGANIZACIÓN SINDICAL</t>
  </si>
  <si>
    <t>Mujeres</t>
  </si>
  <si>
    <t>Hombres</t>
  </si>
  <si>
    <t>Total</t>
  </si>
  <si>
    <t>ANPE</t>
  </si>
  <si>
    <t>CCOO</t>
  </si>
  <si>
    <t>CGT</t>
  </si>
  <si>
    <t>CSIF</t>
  </si>
  <si>
    <t>STEA</t>
  </si>
  <si>
    <t>UGT</t>
  </si>
  <si>
    <t>Número de horas liberadas por sindicato. Curso 2024-2025</t>
  </si>
  <si>
    <t>Crédito gastado</t>
  </si>
  <si>
    <t>Crédito disponible</t>
  </si>
  <si>
    <t>Resto</t>
  </si>
  <si>
    <t>COSTE TOTAL REPRESENTANTES SINDICALES 2024-2025</t>
  </si>
  <si>
    <t>COSTE TOTAL REPRESENTANTES SINDICALES 2024-2025 (supuesto de sustituciones 100%)</t>
  </si>
  <si>
    <t>Número de personas con liberación sindical parcial. Curso 2024-2025</t>
  </si>
  <si>
    <t>Número de personas con liberación sindical total. Curso 2024-2025</t>
  </si>
  <si>
    <t>USO CRÉDITO HORARIO 2024</t>
  </si>
  <si>
    <t>USO DE CRÉDITO HORARIO</t>
  </si>
  <si>
    <t>TOTAL HORAS BOLSA</t>
  </si>
  <si>
    <t>1 Trimestre</t>
  </si>
  <si>
    <t>2 trimestre</t>
  </si>
  <si>
    <t>3 trimestre</t>
  </si>
  <si>
    <t>4 trimestre</t>
  </si>
  <si>
    <t>TOTAL 2024</t>
  </si>
  <si>
    <t>CEMSATSE</t>
  </si>
  <si>
    <t>FTPS</t>
  </si>
  <si>
    <t>ÁMBITO SECTORIAL: PERSONAL ESTATUTARIO. SERVICIO ARAGONÉS DE SALUD</t>
  </si>
  <si>
    <t>LIBERADOS, SUSTITUTOS Y COSTE DE LOS SUSTITUTOS PERSONAL ESTATUTARIO. AÑO 2024</t>
  </si>
  <si>
    <t>PERSONAL DISPENSADO</t>
  </si>
  <si>
    <t>PERSONAL SUSTITUTO</t>
  </si>
  <si>
    <t>M</t>
  </si>
  <si>
    <t>H</t>
  </si>
  <si>
    <t>COSTE*</t>
  </si>
  <si>
    <t>TOTAL</t>
  </si>
  <si>
    <t>* Incluye coste salarial bruto más cotizaciones sociales.</t>
  </si>
  <si>
    <t>* El periodo mínimo en situación de dispensa que marca el Acuerdo de Derechos y Garantías del Salud es de 3</t>
  </si>
  <si>
    <t>meses; por lo tanto, no significa que el número de liberados que se indica haya estado todo el año en esa</t>
  </si>
  <si>
    <t>situación.</t>
  </si>
  <si>
    <t>Número de representantes</t>
  </si>
  <si>
    <t>ÁMBITO SECTORIAL: PERSONAL DOCENTE NO UNIVERSITARIO</t>
  </si>
  <si>
    <t>ÓRGANO</t>
  </si>
  <si>
    <t>STAJ</t>
  </si>
  <si>
    <t>JUNTA DE PERSONAL DE HUESCA</t>
  </si>
  <si>
    <t>JUNTA DE PERSONAL DE TERUEL</t>
  </si>
  <si>
    <t>JUNTA DE PERSONAL DE ZARAGOZA</t>
  </si>
  <si>
    <t>LIBERADOS, SUSTITUTOS Y COSTE DE LOS SUSTITUTOS. ADMINISTRACIÓN DE JUSTICIA. AÑO 2024</t>
  </si>
  <si>
    <t>ORG. SINDICAL</t>
  </si>
  <si>
    <t>Nº LIBERADOS</t>
  </si>
  <si>
    <t>Nº SUSTITUTOS</t>
  </si>
  <si>
    <t>COSTE SUSTITUTOS</t>
  </si>
  <si>
    <t>USO CRÉDITO HORARIO. ADMINISTRACIÓN DE JUSTICIA. AÑO 2024</t>
  </si>
  <si>
    <t>1 trimestre</t>
  </si>
  <si>
    <t>Total 2024</t>
  </si>
  <si>
    <t>Nº total de horas teóricas de crédito horario en 2024:</t>
  </si>
  <si>
    <t>DISTRIBUCIÓN DE REPRESENTANTES SINDICALES POR SEXOS</t>
  </si>
  <si>
    <t>HOMBRES</t>
  </si>
  <si>
    <t>MUJERES</t>
  </si>
  <si>
    <t>Miembros de Juntas de Personal</t>
  </si>
  <si>
    <t>Liberados</t>
  </si>
  <si>
    <t>ÁMBITO SECTORIAL: JUSTICIA</t>
  </si>
  <si>
    <t>COMPOSICIÓN ÓRGANOS DE REPRESENTACIÓN A 31/12/2024</t>
  </si>
  <si>
    <t>USO CRÉDITO HORARIO POR ORGANIZACIÓN SINDICAL. AÑO 2024</t>
  </si>
  <si>
    <t xml:space="preserve">Organización sindical </t>
  </si>
  <si>
    <t>Uso crédito horario</t>
  </si>
  <si>
    <t>OSTA</t>
  </si>
  <si>
    <t>STEPA-CATA</t>
  </si>
  <si>
    <t>ÁMBITO SECTORIAL: ADMINISTRACIÓN GENERAL 2024</t>
  </si>
  <si>
    <t>NÚMERO DISPENSADOS/COSTE SALARIAL</t>
  </si>
  <si>
    <t>Nº DISPENSADOS</t>
  </si>
  <si>
    <t>COSTE SUSTITUTOS*</t>
  </si>
  <si>
    <t>*Incluye coste salarial bruto más cotizaciones sociales</t>
  </si>
  <si>
    <t>Comités de empresa por sexo, organización sindical y centro de trabajo. Administración General</t>
  </si>
  <si>
    <t>SINDICATO</t>
  </si>
  <si>
    <t>PROVINCIA</t>
  </si>
  <si>
    <t>ORGANISMO</t>
  </si>
  <si>
    <t>HUESCA</t>
  </si>
  <si>
    <t>AGRICULTURA, GANADERÍA Y MEDIO AMBIENTE</t>
  </si>
  <si>
    <t>EDUCACIÓN, CULTURA Y DEPORTE</t>
  </si>
  <si>
    <t>INSTITUTO ARAGONÉS DE SERVICIOS SOCIALES</t>
  </si>
  <si>
    <t>VERTEBRACIÓN DEL TERRITORIO, MOVILIDAD Y VIVIENDA</t>
  </si>
  <si>
    <t>Total HUESCA</t>
  </si>
  <si>
    <t>TERUEL</t>
  </si>
  <si>
    <t>Total TERUEL</t>
  </si>
  <si>
    <t>ZARAGOZA</t>
  </si>
  <si>
    <t xml:space="preserve">AGRICULTURA, GANADERÍA Y MEDIO AMBIENTE </t>
  </si>
  <si>
    <t>CENTRO DE INVESTIGACIÓN Y TECNOLOGÍA AGROALIMENTARIA</t>
  </si>
  <si>
    <t>HACIENDA Y ADMINISTRACIÓN PÚBLICA</t>
  </si>
  <si>
    <t>INSTITUTO ARAGONÉS DE LA JUVENTUD</t>
  </si>
  <si>
    <t>PRESIDENCIA Y RELACIONES INSTITUCIONALES</t>
  </si>
  <si>
    <t>Total ZARAGOZA</t>
  </si>
  <si>
    <t>Total general</t>
  </si>
  <si>
    <t>Delegados de personal por sexo, organización sindical y centro de trabajo. Administración General</t>
  </si>
  <si>
    <t>INSTITUTO ARAGONÉS DE EMPLEO</t>
  </si>
  <si>
    <t>SANIDAD</t>
  </si>
  <si>
    <t>Juntas de personal por sexo, organización sindical y centro de trabajo. Administración General</t>
  </si>
  <si>
    <t>C.G.T.</t>
  </si>
  <si>
    <t>CC.OO.</t>
  </si>
  <si>
    <t>CSI.F</t>
  </si>
  <si>
    <t>U.G.T</t>
  </si>
  <si>
    <t>HOMBRE</t>
  </si>
  <si>
    <t>MUJER</t>
  </si>
  <si>
    <t>Junta de personal de Servicios Centrales</t>
  </si>
  <si>
    <t>Junta de personal de Servicios Provinciales de Huesca</t>
  </si>
  <si>
    <t>Junta de personal de Servicios Provinciales de Teruel</t>
  </si>
  <si>
    <t>Junta de personal de Servicios Provinciales de Zaragoza</t>
  </si>
  <si>
    <t>Junta de personal del IASS</t>
  </si>
  <si>
    <t>Junta de personal del INAEM</t>
  </si>
  <si>
    <t>DESARROLLO RURAL Y SOSTENIBILIDAD</t>
  </si>
  <si>
    <t>ECONOMÍA, INDUSTRIA Y EMPLEO</t>
  </si>
  <si>
    <t>¿SE DEDICAN MUCHAS HORAS A LA ACTIVIDAD SINDICAL?</t>
  </si>
  <si>
    <r>
      <t>Se utilizan el </t>
    </r>
    <r>
      <rPr>
        <b/>
        <sz val="11"/>
        <color theme="1"/>
        <rFont val="Segoe UI"/>
        <family val="2"/>
      </rPr>
      <t>75,63 %</t>
    </r>
    <r>
      <rPr>
        <sz val="11"/>
        <color theme="1"/>
        <rFont val="Segoe UI"/>
        <family val="2"/>
      </rPr>
      <t> de las horas máximas establecidas en el Estatuto de los Trabajadores</t>
    </r>
  </si>
  <si>
    <t>Horas de actividad sindical utilizadas</t>
  </si>
  <si>
    <t>Horas máximas teóricas</t>
  </si>
  <si>
    <t>% utilización horas</t>
  </si>
  <si>
    <t>Administración General</t>
  </si>
  <si>
    <t>Personal estatutario</t>
  </si>
  <si>
    <t>Personal docente no universitario</t>
  </si>
  <si>
    <t>Administración de Justicia</t>
  </si>
  <si>
    <t>¿CUÁNTOS TRABAJADORES HAY LIBERADOS EN CADA SECTOR?</t>
  </si>
  <si>
    <t>Nº liberados</t>
  </si>
  <si>
    <t>Nº empleados</t>
  </si>
  <si>
    <t>Nº liberados por 1000 empleados</t>
  </si>
  <si>
    <r>
      <rPr>
        <b/>
        <sz val="11"/>
        <color theme="1"/>
        <rFont val="Segoe UI"/>
        <family val="2"/>
      </rPr>
      <t>321</t>
    </r>
    <r>
      <rPr>
        <sz val="11"/>
        <color theme="1"/>
        <rFont val="Segoe UI"/>
        <family val="2"/>
      </rPr>
      <t> liberados</t>
    </r>
  </si>
  <si>
    <r>
      <rPr>
        <b/>
        <sz val="11"/>
        <color theme="1"/>
        <rFont val="Segoe UI"/>
        <family val="2"/>
      </rPr>
      <t>5,26</t>
    </r>
    <r>
      <rPr>
        <sz val="11"/>
        <color theme="1"/>
        <rFont val="Segoe UI"/>
        <family val="2"/>
      </rPr>
      <t> liberados por </t>
    </r>
    <r>
      <rPr>
        <b/>
        <sz val="11"/>
        <color theme="1"/>
        <rFont val="Segoe UI"/>
        <family val="2"/>
      </rPr>
      <t>1.000 </t>
    </r>
    <r>
      <rPr>
        <sz val="11"/>
        <color theme="1"/>
        <rFont val="Segoe UI"/>
        <family val="2"/>
      </rPr>
      <t>trabajadores</t>
    </r>
  </si>
  <si>
    <t>LIBERADOS: DISTRIBUCIÓN POR SEXO</t>
  </si>
  <si>
    <t>¿CUÁNTO CUESTA LA ACTIVIDAD SINDICAL?</t>
  </si>
  <si>
    <t>El coste de contratar a sus sustitutos</t>
  </si>
  <si>
    <t>millones de euros</t>
  </si>
  <si>
    <t>del presupuesto total</t>
  </si>
  <si>
    <r>
      <rPr>
        <b/>
        <sz val="11"/>
        <color theme="1"/>
        <rFont val="Segoe UI"/>
        <family val="2"/>
      </rPr>
      <t xml:space="preserve">NOTA: </t>
    </r>
    <r>
      <rPr>
        <sz val="11"/>
        <color theme="1"/>
        <rFont val="Segoe UI"/>
        <family val="2"/>
      </rPr>
      <t>Todos los datos están referidos al ejercicio 2024. El número de empleados obtenido a partir del Boletín estadístico del personal al servicio de la Comunidad Autónoma de Aragón (Junio 2024).</t>
    </r>
  </si>
  <si>
    <t>https://www.aragon.es/documents/d/guest/20250203-boletin-personal-06-2024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</si>
</sst>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name val="Arial"/>
      <family val="2"/>
    </font>
    <font>
      <sz val="9"/>
      <name val="Segoe UI"/>
      <family val="2"/>
    </font>
    <font>
      <b/>
      <sz val="11"/>
      <color theme="1"/>
      <name val="Calibri"/>
      <family val="2"/>
      <scheme val="minor"/>
    </font>
    <font>
      <sz val="12"/>
      <color rgb="FF5A5956"/>
      <name val="Arial"/>
      <family val="2"/>
    </font>
    <font>
      <sz val="12"/>
      <color rgb="FF5A5956"/>
      <name val="Inherit"/>
    </font>
    <font>
      <b/>
      <sz val="12"/>
      <color theme="3"/>
      <name val="Segoe UI"/>
      <family val="2"/>
    </font>
    <font>
      <b/>
      <sz val="11"/>
      <color theme="1"/>
      <name val="Segoe UI"/>
      <family val="2"/>
    </font>
    <font>
      <sz val="10"/>
      <color theme="2" tint="-0.749992370372631"/>
      <name val="Segoe UI"/>
      <family val="2"/>
    </font>
    <font>
      <b/>
      <sz val="10"/>
      <color theme="3" tint="-0.249977111117893"/>
      <name val="Segoe UI"/>
      <family val="2"/>
    </font>
    <font>
      <b/>
      <sz val="11"/>
      <color theme="3" tint="-0.249977111117893"/>
      <name val="Segoe UI"/>
      <family val="2"/>
    </font>
    <font>
      <sz val="11"/>
      <color theme="3" tint="-0.249977111117893"/>
      <name val="Segoe UI"/>
      <family val="2"/>
    </font>
    <font>
      <u/>
      <sz val="11"/>
      <color theme="10"/>
      <name val="Calibri"/>
      <family val="2"/>
    </font>
    <font>
      <u/>
      <sz val="11"/>
      <color theme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2" fillId="0" borderId="0" xfId="0" applyFont="1"/>
    <xf numFmtId="0" fontId="5" fillId="0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7" fillId="0" borderId="5" xfId="0" applyFont="1" applyFill="1" applyBorder="1"/>
    <xf numFmtId="0" fontId="5" fillId="4" borderId="4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7" fillId="4" borderId="7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7" fillId="0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7" fillId="4" borderId="9" xfId="0" applyFont="1" applyFill="1" applyBorder="1"/>
    <xf numFmtId="0" fontId="6" fillId="3" borderId="1" xfId="0" applyFont="1" applyFill="1" applyBorder="1" applyAlignment="1"/>
    <xf numFmtId="0" fontId="5" fillId="3" borderId="11" xfId="0" applyFont="1" applyFill="1" applyBorder="1"/>
    <xf numFmtId="0" fontId="5" fillId="3" borderId="12" xfId="0" applyFont="1" applyFill="1" applyBorder="1"/>
    <xf numFmtId="0" fontId="6" fillId="3" borderId="11" xfId="0" applyFont="1" applyFill="1" applyBorder="1"/>
    <xf numFmtId="0" fontId="2" fillId="2" borderId="0" xfId="0" applyFont="1" applyFill="1"/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0" borderId="16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5" fillId="4" borderId="16" xfId="0" applyFont="1" applyFill="1" applyBorder="1"/>
    <xf numFmtId="3" fontId="2" fillId="4" borderId="17" xfId="0" applyNumberFormat="1" applyFont="1" applyFill="1" applyBorder="1"/>
    <xf numFmtId="0" fontId="5" fillId="3" borderId="19" xfId="0" applyFont="1" applyFill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4" fontId="2" fillId="4" borderId="17" xfId="0" applyNumberFormat="1" applyFont="1" applyFill="1" applyBorder="1"/>
    <xf numFmtId="0" fontId="2" fillId="0" borderId="0" xfId="0" applyFont="1" applyAlignment="1">
      <alignment horizontal="center"/>
    </xf>
    <xf numFmtId="3" fontId="5" fillId="3" borderId="20" xfId="0" applyNumberFormat="1" applyFont="1" applyFill="1" applyBorder="1"/>
    <xf numFmtId="0" fontId="5" fillId="3" borderId="21" xfId="0" applyFont="1" applyFill="1" applyBorder="1"/>
    <xf numFmtId="4" fontId="5" fillId="3" borderId="20" xfId="0" applyNumberFormat="1" applyFont="1" applyFill="1" applyBorder="1"/>
    <xf numFmtId="4" fontId="5" fillId="3" borderId="21" xfId="0" applyNumberFormat="1" applyFont="1" applyFill="1" applyBorder="1"/>
    <xf numFmtId="4" fontId="7" fillId="0" borderId="5" xfId="0" applyNumberFormat="1" applyFont="1" applyBorder="1"/>
    <xf numFmtId="4" fontId="7" fillId="3" borderId="5" xfId="0" applyNumberFormat="1" applyFont="1" applyFill="1" applyBorder="1"/>
    <xf numFmtId="4" fontId="7" fillId="0" borderId="7" xfId="0" applyNumberFormat="1" applyFont="1" applyBorder="1"/>
    <xf numFmtId="4" fontId="7" fillId="3" borderId="7" xfId="0" applyNumberFormat="1" applyFont="1" applyFill="1" applyBorder="1"/>
    <xf numFmtId="4" fontId="7" fillId="0" borderId="9" xfId="0" applyNumberFormat="1" applyFont="1" applyBorder="1"/>
    <xf numFmtId="4" fontId="7" fillId="3" borderId="9" xfId="0" applyNumberFormat="1" applyFont="1" applyFill="1" applyBorder="1"/>
    <xf numFmtId="0" fontId="7" fillId="0" borderId="0" xfId="0" applyFont="1"/>
    <xf numFmtId="0" fontId="2" fillId="0" borderId="0" xfId="0" applyFont="1" applyAlignment="1"/>
    <xf numFmtId="0" fontId="5" fillId="3" borderId="17" xfId="0" applyFont="1" applyFill="1" applyBorder="1"/>
    <xf numFmtId="44" fontId="5" fillId="3" borderId="17" xfId="1" applyFont="1" applyFill="1" applyBorder="1"/>
    <xf numFmtId="0" fontId="5" fillId="2" borderId="0" xfId="0" applyFont="1" applyFill="1" applyAlignment="1"/>
    <xf numFmtId="0" fontId="7" fillId="0" borderId="17" xfId="2" applyNumberFormat="1" applyFont="1" applyFill="1" applyBorder="1"/>
    <xf numFmtId="44" fontId="7" fillId="0" borderId="17" xfId="1" applyFont="1" applyFill="1" applyBorder="1"/>
    <xf numFmtId="0" fontId="7" fillId="0" borderId="17" xfId="2" applyNumberFormat="1" applyFont="1" applyBorder="1"/>
    <xf numFmtId="4" fontId="6" fillId="0" borderId="33" xfId="0" applyNumberFormat="1" applyFont="1" applyBorder="1"/>
    <xf numFmtId="4" fontId="6" fillId="3" borderId="33" xfId="0" applyNumberFormat="1" applyFont="1" applyFill="1" applyBorder="1"/>
    <xf numFmtId="0" fontId="2" fillId="0" borderId="53" xfId="0" applyFont="1" applyBorder="1"/>
    <xf numFmtId="44" fontId="2" fillId="0" borderId="53" xfId="0" applyNumberFormat="1" applyFont="1" applyBorder="1"/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0" xfId="0" applyNumberFormat="1" applyFont="1"/>
    <xf numFmtId="0" fontId="5" fillId="0" borderId="45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6" fillId="0" borderId="17" xfId="0" applyFont="1" applyBorder="1" applyAlignment="1"/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7" xfId="0" applyFont="1" applyBorder="1"/>
    <xf numFmtId="3" fontId="7" fillId="0" borderId="17" xfId="0" applyNumberFormat="1" applyFont="1" applyBorder="1"/>
    <xf numFmtId="3" fontId="6" fillId="0" borderId="17" xfId="0" applyNumberFormat="1" applyFont="1" applyBorder="1"/>
    <xf numFmtId="0" fontId="0" fillId="0" borderId="0" xfId="0" applyAlignment="1">
      <alignment horizontal="center"/>
    </xf>
    <xf numFmtId="3" fontId="6" fillId="6" borderId="0" xfId="0" applyNumberFormat="1" applyFont="1" applyFill="1" applyAlignment="1">
      <alignment horizontal="center"/>
    </xf>
    <xf numFmtId="3" fontId="6" fillId="3" borderId="17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5" fillId="0" borderId="17" xfId="0" applyFont="1" applyBorder="1"/>
    <xf numFmtId="0" fontId="2" fillId="0" borderId="17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5" fillId="3" borderId="31" xfId="0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0" fontId="7" fillId="0" borderId="17" xfId="0" applyFont="1" applyBorder="1"/>
    <xf numFmtId="0" fontId="10" fillId="0" borderId="0" xfId="0" applyFont="1"/>
    <xf numFmtId="0" fontId="6" fillId="4" borderId="17" xfId="0" applyFont="1" applyFill="1" applyBorder="1"/>
    <xf numFmtId="0" fontId="0" fillId="0" borderId="0" xfId="0" applyFill="1"/>
    <xf numFmtId="0" fontId="5" fillId="0" borderId="0" xfId="0" applyFont="1" applyFill="1" applyAlignment="1"/>
    <xf numFmtId="0" fontId="6" fillId="0" borderId="17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4" fontId="6" fillId="0" borderId="17" xfId="0" applyNumberFormat="1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6" fillId="5" borderId="0" xfId="2" applyFont="1" applyFill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3" borderId="22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6" fillId="5" borderId="0" xfId="2" applyFont="1" applyFill="1" applyAlignment="1">
      <alignment horizontal="center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4" fontId="7" fillId="0" borderId="31" xfId="0" applyNumberFormat="1" applyFont="1" applyFill="1" applyBorder="1" applyAlignment="1">
      <alignment horizontal="center"/>
    </xf>
    <xf numFmtId="4" fontId="7" fillId="0" borderId="56" xfId="0" applyNumberFormat="1" applyFont="1" applyFill="1" applyBorder="1" applyAlignment="1">
      <alignment horizontal="center"/>
    </xf>
    <xf numFmtId="4" fontId="6" fillId="0" borderId="31" xfId="0" applyNumberFormat="1" applyFont="1" applyFill="1" applyBorder="1" applyAlignment="1">
      <alignment horizontal="center"/>
    </xf>
    <xf numFmtId="4" fontId="6" fillId="0" borderId="56" xfId="0" applyNumberFormat="1" applyFont="1" applyFill="1" applyBorder="1" applyAlignment="1">
      <alignment horizontal="center"/>
    </xf>
    <xf numFmtId="0" fontId="6" fillId="0" borderId="17" xfId="0" applyFont="1" applyBorder="1" applyAlignment="1"/>
    <xf numFmtId="0" fontId="7" fillId="0" borderId="17" xfId="0" applyFont="1" applyBorder="1" applyAlignme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5" fillId="0" borderId="17" xfId="0" applyFont="1" applyBorder="1" applyAlignment="1">
      <alignment horizontal="left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10" fontId="15" fillId="0" borderId="17" xfId="0" applyNumberFormat="1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0" fontId="2" fillId="2" borderId="17" xfId="0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left" vertical="center" wrapText="1"/>
    </xf>
    <xf numFmtId="3" fontId="16" fillId="2" borderId="17" xfId="0" applyNumberFormat="1" applyFont="1" applyFill="1" applyBorder="1" applyAlignment="1">
      <alignment horizontal="center" vertical="center" wrapText="1"/>
    </xf>
    <xf numFmtId="2" fontId="16" fillId="2" borderId="17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/>
    <xf numFmtId="0" fontId="16" fillId="2" borderId="17" xfId="0" applyFont="1" applyFill="1" applyBorder="1" applyAlignment="1">
      <alignment horizontal="center" vertical="center" wrapText="1"/>
    </xf>
    <xf numFmtId="10" fontId="16" fillId="2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wrapText="1"/>
    </xf>
    <xf numFmtId="1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3" applyFont="1" applyAlignment="1" applyProtection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304800</xdr:rowOff>
    </xdr:from>
    <xdr:to>
      <xdr:col>4</xdr:col>
      <xdr:colOff>1070123</xdr:colOff>
      <xdr:row>6</xdr:row>
      <xdr:rowOff>9525</xdr:rowOff>
    </xdr:to>
    <xdr:pic>
      <xdr:nvPicPr>
        <xdr:cNvPr id="1025" name="Picture 1" descr="Imagen de reloj. Se utilizan el 68,03% de las horas máximas establecidas en el Estatuto de los Trabajado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5734050" y="904875"/>
          <a:ext cx="565298" cy="8286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123825</xdr:colOff>
      <xdr:row>12</xdr:row>
      <xdr:rowOff>104775</xdr:rowOff>
    </xdr:from>
    <xdr:to>
      <xdr:col>4</xdr:col>
      <xdr:colOff>1482065</xdr:colOff>
      <xdr:row>14</xdr:row>
      <xdr:rowOff>285750</xdr:rowOff>
    </xdr:to>
    <xdr:pic>
      <xdr:nvPicPr>
        <xdr:cNvPr id="1026" name="Picture 2" descr="Imagen de personas que representan a los 324 liberados. 5,53 liberados por cada 1000 trabajador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duotone>
            <a:prstClr val="black"/>
            <a:schemeClr val="accent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5353050" y="3152775"/>
          <a:ext cx="1358240" cy="5810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19</xdr:row>
      <xdr:rowOff>57150</xdr:rowOff>
    </xdr:from>
    <xdr:to>
      <xdr:col>6</xdr:col>
      <xdr:colOff>95250</xdr:colOff>
      <xdr:row>26</xdr:row>
      <xdr:rowOff>142875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3"/>
        <a:srcRect l="31202" t="46988" r="49204" b="17581"/>
        <a:stretch>
          <a:fillRect/>
        </a:stretch>
      </xdr:blipFill>
      <xdr:spPr bwMode="auto">
        <a:xfrm>
          <a:off x="5991225" y="4629150"/>
          <a:ext cx="16573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323849</xdr:colOff>
      <xdr:row>31</xdr:row>
      <xdr:rowOff>171449</xdr:rowOff>
    </xdr:from>
    <xdr:to>
      <xdr:col>0</xdr:col>
      <xdr:colOff>1057274</xdr:colOff>
      <xdr:row>35</xdr:row>
      <xdr:rowOff>123824</xdr:rowOff>
    </xdr:to>
    <xdr:pic>
      <xdr:nvPicPr>
        <xdr:cNvPr id="1027" name="Picture 3" descr="Coste actividad sindical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323849" y="7067549"/>
          <a:ext cx="733425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agon.es/documents/d/guest/20250203-boletin-personal-06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tabSelected="1" workbookViewId="0">
      <selection activeCell="G13" sqref="G13"/>
    </sheetView>
  </sheetViews>
  <sheetFormatPr baseColWidth="10" defaultRowHeight="15"/>
  <cols>
    <col min="1" max="1" width="34" customWidth="1"/>
    <col min="2" max="2" width="15.140625" customWidth="1"/>
    <col min="3" max="3" width="13.85546875" customWidth="1"/>
    <col min="4" max="4" width="19.85546875" customWidth="1"/>
  </cols>
  <sheetData>
    <row r="1" spans="1:11">
      <c r="A1" s="101" t="s">
        <v>68</v>
      </c>
      <c r="B1" s="101"/>
      <c r="C1" s="101"/>
      <c r="D1" s="101"/>
      <c r="E1" s="101"/>
      <c r="K1" s="80"/>
    </row>
    <row r="2" spans="1:11" ht="16.5">
      <c r="A2" s="2"/>
      <c r="B2" s="2"/>
      <c r="C2" s="2"/>
      <c r="D2" s="2"/>
      <c r="E2" s="2"/>
    </row>
    <row r="3" spans="1:11" ht="15" customHeight="1">
      <c r="A3" s="97" t="s">
        <v>63</v>
      </c>
      <c r="B3" s="97"/>
      <c r="C3" s="97"/>
      <c r="D3" s="4"/>
      <c r="E3" s="4"/>
    </row>
    <row r="4" spans="1:11">
      <c r="A4" s="4"/>
      <c r="B4" s="4"/>
      <c r="C4" s="4"/>
      <c r="D4" s="4"/>
      <c r="E4" s="4"/>
    </row>
    <row r="5" spans="1:11">
      <c r="A5" s="98" t="s">
        <v>64</v>
      </c>
      <c r="B5" s="99" t="s">
        <v>65</v>
      </c>
      <c r="C5" s="98" t="s">
        <v>12</v>
      </c>
      <c r="D5" s="4"/>
      <c r="E5" s="4"/>
    </row>
    <row r="6" spans="1:11">
      <c r="A6" s="98"/>
      <c r="B6" s="100"/>
      <c r="C6" s="98"/>
      <c r="D6" s="4"/>
      <c r="E6" s="4"/>
    </row>
    <row r="7" spans="1:11">
      <c r="A7" s="85" t="s">
        <v>6</v>
      </c>
      <c r="B7" s="86">
        <v>398</v>
      </c>
      <c r="C7" s="87">
        <v>6300</v>
      </c>
      <c r="D7" s="4"/>
      <c r="E7" s="4"/>
    </row>
    <row r="8" spans="1:11">
      <c r="A8" s="85" t="s">
        <v>5</v>
      </c>
      <c r="B8" s="86">
        <v>2337</v>
      </c>
      <c r="C8" s="87">
        <v>13950</v>
      </c>
      <c r="D8" s="4"/>
      <c r="E8" s="4"/>
    </row>
    <row r="9" spans="1:11">
      <c r="A9" s="85" t="s">
        <v>26</v>
      </c>
      <c r="B9" s="86">
        <v>390</v>
      </c>
      <c r="C9" s="87">
        <v>4020</v>
      </c>
      <c r="D9" s="4"/>
      <c r="E9" s="4"/>
    </row>
    <row r="10" spans="1:11">
      <c r="A10" s="85" t="s">
        <v>7</v>
      </c>
      <c r="B10" s="86">
        <v>1734</v>
      </c>
      <c r="C10" s="87">
        <v>14890</v>
      </c>
      <c r="D10" s="4"/>
      <c r="E10" s="4"/>
    </row>
    <row r="11" spans="1:11">
      <c r="A11" s="85" t="s">
        <v>27</v>
      </c>
      <c r="B11" s="86">
        <v>474</v>
      </c>
      <c r="C11" s="87">
        <v>4680</v>
      </c>
      <c r="D11" s="4"/>
      <c r="E11" s="4"/>
    </row>
    <row r="12" spans="1:11">
      <c r="A12" s="85" t="s">
        <v>66</v>
      </c>
      <c r="B12" s="87"/>
      <c r="C12" s="87">
        <v>240</v>
      </c>
      <c r="D12" s="4"/>
      <c r="E12" s="4"/>
    </row>
    <row r="13" spans="1:11">
      <c r="A13" s="85" t="s">
        <v>67</v>
      </c>
      <c r="B13" s="86">
        <v>3027</v>
      </c>
      <c r="C13" s="87">
        <v>14710</v>
      </c>
      <c r="D13" s="4"/>
      <c r="E13" s="4"/>
    </row>
    <row r="14" spans="1:11">
      <c r="A14" s="85" t="s">
        <v>9</v>
      </c>
      <c r="B14" s="86">
        <v>2822</v>
      </c>
      <c r="C14" s="87">
        <v>11800</v>
      </c>
      <c r="D14" s="4"/>
      <c r="E14" s="4"/>
    </row>
    <row r="15" spans="1:11">
      <c r="A15" s="54" t="s">
        <v>35</v>
      </c>
      <c r="B15" s="88">
        <f>SUM(B7:B14)</f>
        <v>11182</v>
      </c>
      <c r="C15" s="82">
        <f>SUM(C7:C14)</f>
        <v>70590</v>
      </c>
      <c r="D15" s="4"/>
      <c r="E15" s="4"/>
    </row>
    <row r="16" spans="1:11">
      <c r="A16" s="4"/>
      <c r="B16" s="4"/>
      <c r="C16" s="4"/>
      <c r="D16" s="4"/>
      <c r="E16" s="4"/>
    </row>
    <row r="17" spans="1:16">
      <c r="A17" s="4"/>
      <c r="B17" s="4"/>
      <c r="C17" s="4"/>
      <c r="D17" s="4"/>
      <c r="E17" s="4"/>
    </row>
    <row r="18" spans="1:16">
      <c r="A18" s="97" t="s">
        <v>69</v>
      </c>
      <c r="B18" s="97"/>
      <c r="C18" s="97"/>
      <c r="D18" s="97"/>
      <c r="E18" s="4"/>
    </row>
    <row r="19" spans="1:16" ht="15.75" thickBot="1">
      <c r="A19" s="41"/>
      <c r="B19" s="41"/>
      <c r="C19" s="41"/>
      <c r="D19" s="41"/>
      <c r="E19" s="4"/>
    </row>
    <row r="20" spans="1:16" ht="15.75" thickBot="1">
      <c r="A20" s="83" t="s">
        <v>70</v>
      </c>
      <c r="B20" s="83" t="s">
        <v>57</v>
      </c>
      <c r="C20" s="83" t="s">
        <v>58</v>
      </c>
      <c r="D20" s="84" t="s">
        <v>71</v>
      </c>
      <c r="E20" s="4"/>
    </row>
    <row r="21" spans="1:16" ht="15.75" thickBot="1">
      <c r="A21" s="89">
        <v>59</v>
      </c>
      <c r="B21" s="89">
        <v>28</v>
      </c>
      <c r="C21" s="89">
        <v>31</v>
      </c>
      <c r="D21" s="90">
        <v>1013252.48</v>
      </c>
      <c r="E21" s="4"/>
    </row>
    <row r="22" spans="1:16">
      <c r="A22" s="41"/>
      <c r="B22" s="41"/>
      <c r="C22" s="41"/>
      <c r="D22" s="41"/>
      <c r="E22" s="4"/>
    </row>
    <row r="23" spans="1:16">
      <c r="A23" s="71" t="s">
        <v>72</v>
      </c>
      <c r="B23" s="41"/>
      <c r="C23" s="41"/>
      <c r="D23" s="41"/>
      <c r="E23" s="4"/>
    </row>
    <row r="24" spans="1:16">
      <c r="A24" s="41"/>
      <c r="B24" s="41"/>
      <c r="C24" s="41"/>
      <c r="D24" s="41"/>
      <c r="E24" s="4"/>
    </row>
    <row r="25" spans="1:16" ht="16.5">
      <c r="A25" s="2"/>
      <c r="B25" s="2"/>
      <c r="C25" s="2"/>
      <c r="D25" s="2"/>
      <c r="E25" s="2"/>
    </row>
    <row r="26" spans="1:16" s="94" customFormat="1">
      <c r="A26" s="97" t="s">
        <v>73</v>
      </c>
      <c r="B26" s="97"/>
      <c r="C26" s="97"/>
      <c r="D26" s="97"/>
      <c r="E26" s="97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</row>
    <row r="28" spans="1:16">
      <c r="C28" s="102" t="s">
        <v>74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4"/>
    </row>
    <row r="29" spans="1:16">
      <c r="C29" s="102" t="s">
        <v>5</v>
      </c>
      <c r="D29" s="104"/>
      <c r="E29" s="102" t="s">
        <v>6</v>
      </c>
      <c r="F29" s="104"/>
      <c r="G29" s="102" t="s">
        <v>7</v>
      </c>
      <c r="H29" s="104"/>
      <c r="I29" s="102" t="s">
        <v>27</v>
      </c>
      <c r="J29" s="104"/>
      <c r="K29" s="102" t="s">
        <v>67</v>
      </c>
      <c r="L29" s="104"/>
      <c r="M29" s="102" t="s">
        <v>9</v>
      </c>
      <c r="N29" s="104"/>
      <c r="O29" s="102" t="s">
        <v>35</v>
      </c>
      <c r="P29" s="104"/>
    </row>
    <row r="30" spans="1:16">
      <c r="A30" s="77" t="s">
        <v>75</v>
      </c>
      <c r="B30" s="77" t="s">
        <v>76</v>
      </c>
      <c r="C30" s="77" t="s">
        <v>58</v>
      </c>
      <c r="D30" s="77" t="s">
        <v>57</v>
      </c>
      <c r="E30" s="77" t="s">
        <v>58</v>
      </c>
      <c r="F30" s="77" t="s">
        <v>57</v>
      </c>
      <c r="G30" s="77" t="s">
        <v>58</v>
      </c>
      <c r="H30" s="77" t="s">
        <v>57</v>
      </c>
      <c r="I30" s="77" t="s">
        <v>58</v>
      </c>
      <c r="J30" s="77" t="s">
        <v>57</v>
      </c>
      <c r="K30" s="77" t="s">
        <v>58</v>
      </c>
      <c r="L30" s="77" t="s">
        <v>57</v>
      </c>
      <c r="M30" s="77" t="s">
        <v>58</v>
      </c>
      <c r="N30" s="77" t="s">
        <v>57</v>
      </c>
      <c r="O30" s="77" t="s">
        <v>58</v>
      </c>
      <c r="P30" s="77" t="s">
        <v>57</v>
      </c>
    </row>
    <row r="31" spans="1:16">
      <c r="A31" s="91" t="s">
        <v>77</v>
      </c>
      <c r="B31" s="91" t="s">
        <v>78</v>
      </c>
      <c r="C31" s="91">
        <v>0</v>
      </c>
      <c r="D31" s="91">
        <v>2</v>
      </c>
      <c r="E31" s="91"/>
      <c r="F31" s="91"/>
      <c r="G31" s="91">
        <v>0</v>
      </c>
      <c r="H31" s="91">
        <v>1</v>
      </c>
      <c r="I31" s="91"/>
      <c r="J31" s="91"/>
      <c r="K31" s="91"/>
      <c r="L31" s="91"/>
      <c r="M31" s="91">
        <v>0</v>
      </c>
      <c r="N31" s="91">
        <v>2</v>
      </c>
      <c r="O31" s="91">
        <v>0</v>
      </c>
      <c r="P31" s="91">
        <v>5</v>
      </c>
    </row>
    <row r="32" spans="1:16">
      <c r="A32" s="91"/>
      <c r="B32" s="91" t="s">
        <v>79</v>
      </c>
      <c r="C32" s="91">
        <v>4</v>
      </c>
      <c r="D32" s="91">
        <v>2</v>
      </c>
      <c r="E32" s="91"/>
      <c r="F32" s="91"/>
      <c r="G32" s="91">
        <v>2</v>
      </c>
      <c r="H32" s="91">
        <v>0</v>
      </c>
      <c r="I32" s="91"/>
      <c r="J32" s="91"/>
      <c r="K32" s="91">
        <v>1</v>
      </c>
      <c r="L32" s="91">
        <v>0</v>
      </c>
      <c r="M32" s="91">
        <v>1</v>
      </c>
      <c r="N32" s="91">
        <v>2</v>
      </c>
      <c r="O32" s="91">
        <v>8</v>
      </c>
      <c r="P32" s="91">
        <v>4</v>
      </c>
    </row>
    <row r="33" spans="1:16">
      <c r="A33" s="91"/>
      <c r="B33" s="91" t="s">
        <v>80</v>
      </c>
      <c r="C33" s="91">
        <v>3</v>
      </c>
      <c r="D33" s="91">
        <v>1</v>
      </c>
      <c r="E33" s="91"/>
      <c r="F33" s="91"/>
      <c r="G33" s="91">
        <v>0</v>
      </c>
      <c r="H33" s="91">
        <v>1</v>
      </c>
      <c r="I33" s="91"/>
      <c r="J33" s="91"/>
      <c r="K33" s="91">
        <v>1</v>
      </c>
      <c r="L33" s="91">
        <v>0</v>
      </c>
      <c r="M33" s="91">
        <v>2</v>
      </c>
      <c r="N33" s="91">
        <v>1</v>
      </c>
      <c r="O33" s="91">
        <v>6</v>
      </c>
      <c r="P33" s="91">
        <v>3</v>
      </c>
    </row>
    <row r="34" spans="1:16">
      <c r="A34" s="91"/>
      <c r="B34" s="91" t="s">
        <v>81</v>
      </c>
      <c r="C34" s="91">
        <v>0</v>
      </c>
      <c r="D34" s="91">
        <v>5</v>
      </c>
      <c r="E34" s="91"/>
      <c r="F34" s="91"/>
      <c r="G34" s="91">
        <v>0</v>
      </c>
      <c r="H34" s="91">
        <v>1</v>
      </c>
      <c r="I34" s="91"/>
      <c r="J34" s="91"/>
      <c r="K34" s="91"/>
      <c r="L34" s="91"/>
      <c r="M34" s="91">
        <v>0</v>
      </c>
      <c r="N34" s="91">
        <v>3</v>
      </c>
      <c r="O34" s="91">
        <v>0</v>
      </c>
      <c r="P34" s="91">
        <v>9</v>
      </c>
    </row>
    <row r="35" spans="1:16">
      <c r="A35" s="77" t="s">
        <v>82</v>
      </c>
      <c r="B35" s="77"/>
      <c r="C35" s="91">
        <v>7</v>
      </c>
      <c r="D35" s="91">
        <v>10</v>
      </c>
      <c r="E35" s="91"/>
      <c r="F35" s="91"/>
      <c r="G35" s="91">
        <v>2</v>
      </c>
      <c r="H35" s="91">
        <v>3</v>
      </c>
      <c r="I35" s="91"/>
      <c r="J35" s="91"/>
      <c r="K35" s="91">
        <v>2</v>
      </c>
      <c r="L35" s="91">
        <v>0</v>
      </c>
      <c r="M35" s="91">
        <v>3</v>
      </c>
      <c r="N35" s="91">
        <v>8</v>
      </c>
      <c r="O35" s="91">
        <v>14</v>
      </c>
      <c r="P35" s="91">
        <v>21</v>
      </c>
    </row>
    <row r="36" spans="1:16">
      <c r="A36" s="91" t="s">
        <v>83</v>
      </c>
      <c r="B36" s="91" t="s">
        <v>79</v>
      </c>
      <c r="C36" s="91">
        <v>4</v>
      </c>
      <c r="D36" s="91">
        <v>1</v>
      </c>
      <c r="E36" s="91"/>
      <c r="F36" s="91"/>
      <c r="G36" s="91">
        <v>1</v>
      </c>
      <c r="H36" s="91">
        <v>0</v>
      </c>
      <c r="I36" s="91"/>
      <c r="J36" s="91"/>
      <c r="K36" s="91">
        <v>1</v>
      </c>
      <c r="L36" s="91">
        <v>1</v>
      </c>
      <c r="M36" s="91">
        <v>3</v>
      </c>
      <c r="N36" s="91">
        <v>2</v>
      </c>
      <c r="O36" s="91">
        <v>9</v>
      </c>
      <c r="P36" s="91">
        <v>4</v>
      </c>
    </row>
    <row r="37" spans="1:16">
      <c r="A37" s="91"/>
      <c r="B37" s="91" t="s">
        <v>80</v>
      </c>
      <c r="C37" s="91">
        <v>2</v>
      </c>
      <c r="D37" s="91">
        <v>1</v>
      </c>
      <c r="E37" s="91"/>
      <c r="F37" s="91"/>
      <c r="G37" s="91">
        <v>3</v>
      </c>
      <c r="H37" s="91">
        <v>1</v>
      </c>
      <c r="I37" s="91">
        <v>1</v>
      </c>
      <c r="J37" s="91">
        <v>0</v>
      </c>
      <c r="K37" s="91">
        <v>4</v>
      </c>
      <c r="L37" s="91">
        <v>0</v>
      </c>
      <c r="M37" s="91">
        <v>3</v>
      </c>
      <c r="N37" s="91">
        <v>2</v>
      </c>
      <c r="O37" s="91">
        <v>13</v>
      </c>
      <c r="P37" s="91">
        <v>4</v>
      </c>
    </row>
    <row r="38" spans="1:16">
      <c r="A38" s="91"/>
      <c r="B38" s="91" t="s">
        <v>81</v>
      </c>
      <c r="C38" s="91">
        <v>0</v>
      </c>
      <c r="D38" s="91">
        <v>3</v>
      </c>
      <c r="E38" s="91"/>
      <c r="F38" s="91"/>
      <c r="G38" s="91">
        <v>0</v>
      </c>
      <c r="H38" s="91">
        <v>1</v>
      </c>
      <c r="I38" s="91"/>
      <c r="J38" s="91"/>
      <c r="K38" s="91">
        <v>0</v>
      </c>
      <c r="L38" s="91">
        <v>2</v>
      </c>
      <c r="M38" s="91">
        <v>0</v>
      </c>
      <c r="N38" s="91">
        <v>3</v>
      </c>
      <c r="O38" s="91">
        <v>0</v>
      </c>
      <c r="P38" s="91">
        <v>9</v>
      </c>
    </row>
    <row r="39" spans="1:16">
      <c r="A39" s="77" t="s">
        <v>84</v>
      </c>
      <c r="B39" s="77"/>
      <c r="C39" s="91">
        <v>6</v>
      </c>
      <c r="D39" s="91">
        <v>5</v>
      </c>
      <c r="E39" s="91"/>
      <c r="F39" s="91"/>
      <c r="G39" s="91">
        <v>4</v>
      </c>
      <c r="H39" s="91">
        <v>2</v>
      </c>
      <c r="I39" s="91">
        <v>1</v>
      </c>
      <c r="J39" s="91">
        <v>0</v>
      </c>
      <c r="K39" s="91">
        <v>5</v>
      </c>
      <c r="L39" s="91">
        <v>3</v>
      </c>
      <c r="M39" s="91">
        <v>6</v>
      </c>
      <c r="N39" s="91">
        <v>7</v>
      </c>
      <c r="O39" s="91">
        <v>22</v>
      </c>
      <c r="P39" s="91">
        <v>17</v>
      </c>
    </row>
    <row r="40" spans="1:16">
      <c r="A40" s="91" t="s">
        <v>85</v>
      </c>
      <c r="B40" s="91" t="s">
        <v>86</v>
      </c>
      <c r="C40" s="91">
        <v>1</v>
      </c>
      <c r="D40" s="91">
        <v>0</v>
      </c>
      <c r="E40" s="91"/>
      <c r="F40" s="91"/>
      <c r="G40" s="91">
        <v>0</v>
      </c>
      <c r="H40" s="91">
        <v>1</v>
      </c>
      <c r="I40" s="91"/>
      <c r="J40" s="91"/>
      <c r="K40" s="91">
        <v>0</v>
      </c>
      <c r="L40" s="91">
        <v>1</v>
      </c>
      <c r="M40" s="91">
        <v>1</v>
      </c>
      <c r="N40" s="91">
        <v>1</v>
      </c>
      <c r="O40" s="91">
        <v>2</v>
      </c>
      <c r="P40" s="91">
        <v>3</v>
      </c>
    </row>
    <row r="41" spans="1:16">
      <c r="A41" s="91"/>
      <c r="B41" s="91" t="s">
        <v>87</v>
      </c>
      <c r="C41" s="91">
        <v>1</v>
      </c>
      <c r="D41" s="91">
        <v>3</v>
      </c>
      <c r="E41" s="91"/>
      <c r="F41" s="91"/>
      <c r="G41" s="91"/>
      <c r="H41" s="91"/>
      <c r="I41" s="91"/>
      <c r="J41" s="91"/>
      <c r="K41" s="91"/>
      <c r="L41" s="91"/>
      <c r="M41" s="91">
        <v>0</v>
      </c>
      <c r="N41" s="91">
        <v>1</v>
      </c>
      <c r="O41" s="91">
        <v>1</v>
      </c>
      <c r="P41" s="91">
        <v>4</v>
      </c>
    </row>
    <row r="42" spans="1:16">
      <c r="A42" s="91"/>
      <c r="B42" s="91" t="s">
        <v>79</v>
      </c>
      <c r="C42" s="91">
        <v>1</v>
      </c>
      <c r="D42" s="91">
        <v>3</v>
      </c>
      <c r="E42" s="91">
        <v>0</v>
      </c>
      <c r="F42" s="91">
        <v>1</v>
      </c>
      <c r="G42" s="91">
        <v>2</v>
      </c>
      <c r="H42" s="91">
        <v>1</v>
      </c>
      <c r="I42" s="91"/>
      <c r="J42" s="91"/>
      <c r="K42" s="91">
        <v>2</v>
      </c>
      <c r="L42" s="91">
        <v>2</v>
      </c>
      <c r="M42" s="91">
        <v>4</v>
      </c>
      <c r="N42" s="91">
        <v>3</v>
      </c>
      <c r="O42" s="91">
        <v>9</v>
      </c>
      <c r="P42" s="91">
        <v>10</v>
      </c>
    </row>
    <row r="43" spans="1:16">
      <c r="A43" s="91"/>
      <c r="B43" s="91" t="s">
        <v>88</v>
      </c>
      <c r="C43" s="91">
        <v>1</v>
      </c>
      <c r="D43" s="91">
        <v>1</v>
      </c>
      <c r="E43" s="91"/>
      <c r="F43" s="91"/>
      <c r="G43" s="91">
        <v>0</v>
      </c>
      <c r="H43" s="91">
        <v>2</v>
      </c>
      <c r="I43" s="91"/>
      <c r="J43" s="91"/>
      <c r="K43" s="91">
        <v>0</v>
      </c>
      <c r="L43" s="91">
        <v>3</v>
      </c>
      <c r="M43" s="91">
        <v>0</v>
      </c>
      <c r="N43" s="91">
        <v>2</v>
      </c>
      <c r="O43" s="91">
        <v>1</v>
      </c>
      <c r="P43" s="91">
        <v>8</v>
      </c>
    </row>
    <row r="44" spans="1:16">
      <c r="A44" s="91"/>
      <c r="B44" s="91" t="s">
        <v>89</v>
      </c>
      <c r="C44" s="91">
        <v>0</v>
      </c>
      <c r="D44" s="91">
        <v>1</v>
      </c>
      <c r="E44" s="91"/>
      <c r="F44" s="91"/>
      <c r="G44" s="91"/>
      <c r="H44" s="91"/>
      <c r="I44" s="91"/>
      <c r="J44" s="91"/>
      <c r="K44" s="91">
        <v>1</v>
      </c>
      <c r="L44" s="91">
        <v>0</v>
      </c>
      <c r="M44" s="91">
        <v>0</v>
      </c>
      <c r="N44" s="91">
        <v>1</v>
      </c>
      <c r="O44" s="91">
        <v>1</v>
      </c>
      <c r="P44" s="91">
        <v>2</v>
      </c>
    </row>
    <row r="45" spans="1:16">
      <c r="A45" s="91"/>
      <c r="B45" s="91" t="s">
        <v>80</v>
      </c>
      <c r="C45" s="91">
        <v>1</v>
      </c>
      <c r="D45" s="91">
        <v>2</v>
      </c>
      <c r="E45" s="91">
        <v>1</v>
      </c>
      <c r="F45" s="91">
        <v>1</v>
      </c>
      <c r="G45" s="91">
        <v>3</v>
      </c>
      <c r="H45" s="91">
        <v>1</v>
      </c>
      <c r="I45" s="91"/>
      <c r="J45" s="91"/>
      <c r="K45" s="91">
        <v>1</v>
      </c>
      <c r="L45" s="91">
        <v>2</v>
      </c>
      <c r="M45" s="91">
        <v>3</v>
      </c>
      <c r="N45" s="91">
        <v>2</v>
      </c>
      <c r="O45" s="91">
        <v>9</v>
      </c>
      <c r="P45" s="91">
        <v>8</v>
      </c>
    </row>
    <row r="46" spans="1:16">
      <c r="A46" s="91"/>
      <c r="B46" s="91" t="s">
        <v>90</v>
      </c>
      <c r="C46" s="91">
        <v>1</v>
      </c>
      <c r="D46" s="91">
        <v>1</v>
      </c>
      <c r="E46" s="91"/>
      <c r="F46" s="91"/>
      <c r="G46" s="91"/>
      <c r="H46" s="91"/>
      <c r="I46" s="91"/>
      <c r="J46" s="91"/>
      <c r="K46" s="91">
        <v>0</v>
      </c>
      <c r="L46" s="91">
        <v>1</v>
      </c>
      <c r="M46" s="91">
        <v>1</v>
      </c>
      <c r="N46" s="91">
        <v>1</v>
      </c>
      <c r="O46" s="91">
        <v>2</v>
      </c>
      <c r="P46" s="91">
        <v>3</v>
      </c>
    </row>
    <row r="47" spans="1:16">
      <c r="A47" s="91"/>
      <c r="B47" s="91" t="s">
        <v>81</v>
      </c>
      <c r="C47" s="91">
        <v>0</v>
      </c>
      <c r="D47" s="91">
        <v>4</v>
      </c>
      <c r="E47" s="91"/>
      <c r="F47" s="91"/>
      <c r="G47" s="91">
        <v>1</v>
      </c>
      <c r="H47" s="91">
        <v>1</v>
      </c>
      <c r="I47" s="91"/>
      <c r="J47" s="91"/>
      <c r="K47" s="91">
        <v>0</v>
      </c>
      <c r="L47" s="91">
        <v>1</v>
      </c>
      <c r="M47" s="91">
        <v>0</v>
      </c>
      <c r="N47" s="91">
        <v>2</v>
      </c>
      <c r="O47" s="91">
        <v>1</v>
      </c>
      <c r="P47" s="91">
        <v>8</v>
      </c>
    </row>
    <row r="48" spans="1:16">
      <c r="A48" s="77" t="s">
        <v>91</v>
      </c>
      <c r="B48" s="77"/>
      <c r="C48" s="91">
        <v>6</v>
      </c>
      <c r="D48" s="91">
        <v>15</v>
      </c>
      <c r="E48" s="91">
        <v>1</v>
      </c>
      <c r="F48" s="91">
        <v>2</v>
      </c>
      <c r="G48" s="91">
        <v>6</v>
      </c>
      <c r="H48" s="91">
        <v>6</v>
      </c>
      <c r="I48" s="91"/>
      <c r="J48" s="91"/>
      <c r="K48" s="91">
        <v>4</v>
      </c>
      <c r="L48" s="91">
        <v>10</v>
      </c>
      <c r="M48" s="91">
        <v>9</v>
      </c>
      <c r="N48" s="91">
        <v>13</v>
      </c>
      <c r="O48" s="91">
        <v>26</v>
      </c>
      <c r="P48" s="91">
        <v>46</v>
      </c>
    </row>
    <row r="49" spans="1:16">
      <c r="A49" s="93" t="s">
        <v>92</v>
      </c>
      <c r="B49" s="93"/>
      <c r="C49" s="93">
        <v>19</v>
      </c>
      <c r="D49" s="93">
        <v>30</v>
      </c>
      <c r="E49" s="93">
        <v>1</v>
      </c>
      <c r="F49" s="93">
        <v>2</v>
      </c>
      <c r="G49" s="93">
        <v>12</v>
      </c>
      <c r="H49" s="93">
        <v>11</v>
      </c>
      <c r="I49" s="93">
        <v>1</v>
      </c>
      <c r="J49" s="93">
        <v>0</v>
      </c>
      <c r="K49" s="93">
        <v>11</v>
      </c>
      <c r="L49" s="93">
        <v>13</v>
      </c>
      <c r="M49" s="93">
        <v>18</v>
      </c>
      <c r="N49" s="93">
        <v>28</v>
      </c>
      <c r="O49" s="93">
        <v>62</v>
      </c>
      <c r="P49" s="93">
        <v>84</v>
      </c>
    </row>
    <row r="52" spans="1:16" ht="15.75">
      <c r="A52" s="105" t="s">
        <v>93</v>
      </c>
      <c r="B52" s="105"/>
      <c r="C52" s="105"/>
      <c r="D52" s="105"/>
      <c r="E52" s="105"/>
      <c r="F52" s="105"/>
    </row>
    <row r="54" spans="1:16">
      <c r="A54" s="91"/>
      <c r="B54" s="91"/>
      <c r="C54" s="96" t="s">
        <v>74</v>
      </c>
      <c r="D54" s="96"/>
      <c r="E54" s="96"/>
      <c r="F54" s="96"/>
      <c r="G54" s="96"/>
      <c r="H54" s="96"/>
      <c r="I54" s="96"/>
      <c r="J54" s="96"/>
      <c r="K54" s="96"/>
      <c r="L54" s="96"/>
    </row>
    <row r="55" spans="1:16">
      <c r="A55" s="91"/>
      <c r="B55" s="91"/>
      <c r="C55" s="102" t="s">
        <v>5</v>
      </c>
      <c r="D55" s="104"/>
      <c r="E55" s="102" t="s">
        <v>7</v>
      </c>
      <c r="F55" s="104"/>
      <c r="G55" s="102" t="s">
        <v>67</v>
      </c>
      <c r="H55" s="104"/>
      <c r="I55" s="102" t="s">
        <v>9</v>
      </c>
      <c r="J55" s="104"/>
      <c r="K55" s="102" t="s">
        <v>35</v>
      </c>
      <c r="L55" s="104"/>
    </row>
    <row r="56" spans="1:16">
      <c r="A56" s="77" t="s">
        <v>75</v>
      </c>
      <c r="B56" s="77" t="s">
        <v>76</v>
      </c>
      <c r="C56" s="77" t="s">
        <v>58</v>
      </c>
      <c r="D56" s="77" t="s">
        <v>57</v>
      </c>
      <c r="E56" s="77" t="s">
        <v>58</v>
      </c>
      <c r="F56" s="77" t="s">
        <v>57</v>
      </c>
      <c r="G56" s="77" t="s">
        <v>58</v>
      </c>
      <c r="H56" s="77" t="s">
        <v>57</v>
      </c>
      <c r="I56" s="77" t="s">
        <v>58</v>
      </c>
      <c r="J56" s="77" t="s">
        <v>57</v>
      </c>
      <c r="K56" s="77" t="s">
        <v>58</v>
      </c>
      <c r="L56" s="77" t="s">
        <v>57</v>
      </c>
    </row>
    <row r="57" spans="1:16">
      <c r="A57" s="91" t="s">
        <v>77</v>
      </c>
      <c r="B57" s="91" t="s">
        <v>94</v>
      </c>
      <c r="C57" s="91"/>
      <c r="D57" s="91"/>
      <c r="E57" s="91"/>
      <c r="F57" s="91"/>
      <c r="G57" s="91"/>
      <c r="H57" s="91"/>
      <c r="I57" s="91">
        <v>1</v>
      </c>
      <c r="J57" s="91"/>
      <c r="K57" s="91">
        <f>SUM(C57,E57,G57,I57)</f>
        <v>1</v>
      </c>
      <c r="L57" s="91"/>
    </row>
    <row r="58" spans="1:16">
      <c r="A58" s="91" t="s">
        <v>77</v>
      </c>
      <c r="B58" s="91" t="s">
        <v>90</v>
      </c>
      <c r="C58" s="91"/>
      <c r="D58" s="91">
        <v>1</v>
      </c>
      <c r="E58" s="91"/>
      <c r="F58" s="91"/>
      <c r="G58" s="91"/>
      <c r="H58" s="91"/>
      <c r="I58" s="91"/>
      <c r="J58" s="91"/>
      <c r="K58" s="91"/>
      <c r="L58" s="91">
        <f t="shared" ref="L58:L60" si="0">SUM(D58,F58,H58,J58)</f>
        <v>1</v>
      </c>
    </row>
    <row r="59" spans="1:16">
      <c r="A59" s="91" t="s">
        <v>77</v>
      </c>
      <c r="B59" s="91" t="s">
        <v>95</v>
      </c>
      <c r="C59" s="91"/>
      <c r="D59" s="91"/>
      <c r="E59" s="91"/>
      <c r="F59" s="91"/>
      <c r="G59" s="91"/>
      <c r="H59" s="91"/>
      <c r="I59" s="91"/>
      <c r="J59" s="91">
        <v>1</v>
      </c>
      <c r="K59" s="91"/>
      <c r="L59" s="91">
        <f t="shared" si="0"/>
        <v>1</v>
      </c>
    </row>
    <row r="60" spans="1:16">
      <c r="A60" s="91" t="s">
        <v>83</v>
      </c>
      <c r="B60" s="91" t="s">
        <v>109</v>
      </c>
      <c r="C60" s="91"/>
      <c r="D60" s="91"/>
      <c r="E60" s="91"/>
      <c r="F60" s="91">
        <v>1</v>
      </c>
      <c r="G60" s="91"/>
      <c r="H60" s="91">
        <v>1</v>
      </c>
      <c r="I60" s="91"/>
      <c r="J60" s="91">
        <v>1</v>
      </c>
      <c r="K60" s="91"/>
      <c r="L60" s="91">
        <f t="shared" si="0"/>
        <v>3</v>
      </c>
    </row>
    <row r="61" spans="1:16">
      <c r="A61" s="91" t="s">
        <v>83</v>
      </c>
      <c r="B61" s="91" t="s">
        <v>94</v>
      </c>
      <c r="C61" s="91">
        <v>1</v>
      </c>
      <c r="D61" s="91"/>
      <c r="E61" s="91"/>
      <c r="F61" s="91"/>
      <c r="G61" s="91"/>
      <c r="H61" s="91"/>
      <c r="I61" s="91"/>
      <c r="J61" s="91"/>
      <c r="K61" s="91">
        <f t="shared" ref="K61:K66" si="1">SUM(C61,E61,G61,I61)</f>
        <v>1</v>
      </c>
      <c r="L61" s="91"/>
    </row>
    <row r="62" spans="1:16">
      <c r="A62" s="91" t="s">
        <v>83</v>
      </c>
      <c r="B62" s="91" t="s">
        <v>90</v>
      </c>
      <c r="C62" s="91"/>
      <c r="D62" s="91"/>
      <c r="E62" s="91"/>
      <c r="F62" s="91"/>
      <c r="G62" s="91"/>
      <c r="H62" s="91"/>
      <c r="I62" s="91">
        <v>1</v>
      </c>
      <c r="J62" s="91"/>
      <c r="K62" s="91">
        <f t="shared" si="1"/>
        <v>1</v>
      </c>
      <c r="L62" s="91"/>
    </row>
    <row r="63" spans="1:16">
      <c r="A63" s="91" t="s">
        <v>83</v>
      </c>
      <c r="B63" s="91" t="s">
        <v>95</v>
      </c>
      <c r="C63" s="91"/>
      <c r="D63" s="91"/>
      <c r="E63" s="91"/>
      <c r="F63" s="91"/>
      <c r="G63" s="91"/>
      <c r="H63" s="91"/>
      <c r="I63" s="91">
        <v>1</v>
      </c>
      <c r="J63" s="91"/>
      <c r="K63" s="91">
        <f t="shared" si="1"/>
        <v>1</v>
      </c>
      <c r="L63" s="91"/>
    </row>
    <row r="64" spans="1:16">
      <c r="A64" s="91" t="s">
        <v>85</v>
      </c>
      <c r="B64" s="91" t="s">
        <v>110</v>
      </c>
      <c r="C64" s="91"/>
      <c r="D64" s="91"/>
      <c r="E64" s="91"/>
      <c r="F64" s="91"/>
      <c r="G64" s="91"/>
      <c r="H64" s="91"/>
      <c r="I64" s="91"/>
      <c r="J64" s="91">
        <v>1</v>
      </c>
      <c r="K64" s="91"/>
      <c r="L64" s="91">
        <v>1</v>
      </c>
    </row>
    <row r="65" spans="1:17">
      <c r="A65" s="91" t="s">
        <v>85</v>
      </c>
      <c r="B65" s="91" t="s">
        <v>94</v>
      </c>
      <c r="C65" s="91"/>
      <c r="D65" s="91"/>
      <c r="E65" s="91"/>
      <c r="F65" s="91"/>
      <c r="G65" s="91"/>
      <c r="H65" s="91"/>
      <c r="I65" s="91">
        <v>1</v>
      </c>
      <c r="J65" s="91"/>
      <c r="K65" s="91">
        <f t="shared" si="1"/>
        <v>1</v>
      </c>
      <c r="L65" s="91"/>
    </row>
    <row r="66" spans="1:17">
      <c r="A66" s="91" t="s">
        <v>85</v>
      </c>
      <c r="B66" s="91" t="s">
        <v>95</v>
      </c>
      <c r="C66" s="91"/>
      <c r="D66" s="91"/>
      <c r="E66" s="91"/>
      <c r="F66" s="91"/>
      <c r="G66" s="91"/>
      <c r="H66" s="91"/>
      <c r="I66" s="91">
        <v>1</v>
      </c>
      <c r="J66" s="91"/>
      <c r="K66" s="91">
        <f t="shared" si="1"/>
        <v>1</v>
      </c>
      <c r="L66" s="91"/>
    </row>
    <row r="67" spans="1:17">
      <c r="A67" s="93" t="s">
        <v>92</v>
      </c>
      <c r="B67" s="93"/>
      <c r="C67" s="93">
        <f>SUM(C61:C66)</f>
        <v>1</v>
      </c>
      <c r="D67" s="93">
        <f t="shared" ref="D67:L67" si="2">SUM(D57:D66)</f>
        <v>1</v>
      </c>
      <c r="E67" s="93">
        <f t="shared" si="2"/>
        <v>0</v>
      </c>
      <c r="F67" s="93">
        <f t="shared" si="2"/>
        <v>1</v>
      </c>
      <c r="G67" s="93">
        <f t="shared" si="2"/>
        <v>0</v>
      </c>
      <c r="H67" s="93">
        <f t="shared" si="2"/>
        <v>1</v>
      </c>
      <c r="I67" s="93">
        <f t="shared" si="2"/>
        <v>5</v>
      </c>
      <c r="J67" s="93">
        <f t="shared" si="2"/>
        <v>3</v>
      </c>
      <c r="K67" s="93">
        <f t="shared" si="2"/>
        <v>6</v>
      </c>
      <c r="L67" s="93">
        <f t="shared" si="2"/>
        <v>6</v>
      </c>
    </row>
    <row r="70" spans="1:17" ht="15.75">
      <c r="A70" s="1" t="s">
        <v>96</v>
      </c>
      <c r="B70" s="1"/>
      <c r="C70" s="1"/>
      <c r="D70" s="1"/>
      <c r="E70" s="1"/>
      <c r="F70" s="1"/>
    </row>
    <row r="72" spans="1:17">
      <c r="A72" s="52"/>
      <c r="B72" s="96" t="s">
        <v>74</v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7">
      <c r="A73" s="52"/>
      <c r="B73" s="96" t="s">
        <v>97</v>
      </c>
      <c r="C73" s="96"/>
      <c r="D73" s="96" t="s">
        <v>98</v>
      </c>
      <c r="E73" s="96"/>
      <c r="F73" s="96" t="s">
        <v>26</v>
      </c>
      <c r="G73" s="96"/>
      <c r="H73" s="96" t="s">
        <v>99</v>
      </c>
      <c r="I73" s="96"/>
      <c r="J73" s="96" t="s">
        <v>27</v>
      </c>
      <c r="K73" s="96"/>
      <c r="L73" s="74" t="s">
        <v>67</v>
      </c>
      <c r="M73" s="74"/>
      <c r="N73" s="96" t="s">
        <v>100</v>
      </c>
      <c r="O73" s="96"/>
      <c r="P73" s="96" t="s">
        <v>3</v>
      </c>
      <c r="Q73" s="96"/>
    </row>
    <row r="74" spans="1:17">
      <c r="A74" s="77" t="s">
        <v>76</v>
      </c>
      <c r="B74" s="77" t="s">
        <v>101</v>
      </c>
      <c r="C74" s="77" t="s">
        <v>102</v>
      </c>
      <c r="D74" s="77" t="s">
        <v>101</v>
      </c>
      <c r="E74" s="77" t="s">
        <v>102</v>
      </c>
      <c r="F74" s="77" t="s">
        <v>101</v>
      </c>
      <c r="G74" s="77" t="s">
        <v>102</v>
      </c>
      <c r="H74" s="77" t="s">
        <v>101</v>
      </c>
      <c r="I74" s="77" t="s">
        <v>102</v>
      </c>
      <c r="J74" s="77" t="s">
        <v>101</v>
      </c>
      <c r="K74" s="77" t="s">
        <v>102</v>
      </c>
      <c r="L74" s="77" t="s">
        <v>101</v>
      </c>
      <c r="M74" s="77" t="s">
        <v>102</v>
      </c>
      <c r="N74" s="77" t="s">
        <v>101</v>
      </c>
      <c r="O74" s="77" t="s">
        <v>102</v>
      </c>
      <c r="P74" s="77" t="s">
        <v>101</v>
      </c>
      <c r="Q74" s="77" t="s">
        <v>102</v>
      </c>
    </row>
    <row r="75" spans="1:17">
      <c r="A75" s="91" t="s">
        <v>103</v>
      </c>
      <c r="B75" s="91"/>
      <c r="C75" s="91">
        <v>1</v>
      </c>
      <c r="D75" s="91">
        <v>2</v>
      </c>
      <c r="E75" s="91">
        <v>5</v>
      </c>
      <c r="F75" s="91"/>
      <c r="G75" s="91"/>
      <c r="H75" s="91">
        <v>6</v>
      </c>
      <c r="I75" s="91">
        <v>1</v>
      </c>
      <c r="J75" s="91"/>
      <c r="K75" s="91"/>
      <c r="L75" s="91">
        <v>2</v>
      </c>
      <c r="M75" s="91">
        <v>2</v>
      </c>
      <c r="N75" s="91">
        <v>2</v>
      </c>
      <c r="O75" s="91">
        <v>2</v>
      </c>
      <c r="P75" s="91">
        <f>SUM(B75,D75,F75,H75,J75,L75,N75)</f>
        <v>12</v>
      </c>
      <c r="Q75" s="91">
        <f>SUM(C75,E75,G75,I75,K75,M75,O75)</f>
        <v>11</v>
      </c>
    </row>
    <row r="76" spans="1:17">
      <c r="A76" s="91" t="s">
        <v>104</v>
      </c>
      <c r="B76" s="91"/>
      <c r="C76" s="91"/>
      <c r="D76" s="91">
        <v>4</v>
      </c>
      <c r="E76" s="91">
        <v>2</v>
      </c>
      <c r="F76" s="91"/>
      <c r="G76" s="91"/>
      <c r="H76" s="91">
        <v>4</v>
      </c>
      <c r="I76" s="91">
        <v>3</v>
      </c>
      <c r="J76" s="91"/>
      <c r="K76" s="91"/>
      <c r="L76" s="91">
        <v>3</v>
      </c>
      <c r="M76" s="91">
        <v>3</v>
      </c>
      <c r="N76" s="91">
        <v>2</v>
      </c>
      <c r="O76" s="91">
        <v>2</v>
      </c>
      <c r="P76" s="91">
        <f t="shared" ref="P76:Q81" si="3">SUM(B76,D76,F76,H76,J76,L76,N76)</f>
        <v>13</v>
      </c>
      <c r="Q76" s="91">
        <f t="shared" si="3"/>
        <v>10</v>
      </c>
    </row>
    <row r="77" spans="1:17">
      <c r="A77" s="91" t="s">
        <v>105</v>
      </c>
      <c r="B77" s="91"/>
      <c r="C77" s="91"/>
      <c r="D77" s="91">
        <v>2</v>
      </c>
      <c r="E77" s="91">
        <v>3</v>
      </c>
      <c r="F77" s="91"/>
      <c r="G77" s="91"/>
      <c r="H77" s="91">
        <v>5</v>
      </c>
      <c r="I77" s="91"/>
      <c r="J77" s="91"/>
      <c r="K77" s="91"/>
      <c r="L77" s="91">
        <v>5</v>
      </c>
      <c r="M77" s="91">
        <v>3</v>
      </c>
      <c r="N77" s="91">
        <v>1</v>
      </c>
      <c r="O77" s="91">
        <v>2</v>
      </c>
      <c r="P77" s="91">
        <f t="shared" si="3"/>
        <v>13</v>
      </c>
      <c r="Q77" s="91">
        <f t="shared" si="3"/>
        <v>8</v>
      </c>
    </row>
    <row r="78" spans="1:17">
      <c r="A78" s="91" t="s">
        <v>106</v>
      </c>
      <c r="B78" s="91">
        <v>1</v>
      </c>
      <c r="C78" s="91">
        <v>1</v>
      </c>
      <c r="D78" s="91">
        <v>3</v>
      </c>
      <c r="E78" s="91">
        <v>4</v>
      </c>
      <c r="F78" s="91">
        <v>1</v>
      </c>
      <c r="G78" s="91"/>
      <c r="H78" s="91">
        <v>2</v>
      </c>
      <c r="I78" s="91">
        <v>2</v>
      </c>
      <c r="J78" s="91"/>
      <c r="K78" s="91"/>
      <c r="L78" s="91">
        <v>2</v>
      </c>
      <c r="M78" s="91">
        <v>2</v>
      </c>
      <c r="N78" s="91">
        <v>3</v>
      </c>
      <c r="O78" s="91">
        <v>1</v>
      </c>
      <c r="P78" s="91">
        <f t="shared" si="3"/>
        <v>12</v>
      </c>
      <c r="Q78" s="91">
        <f t="shared" si="3"/>
        <v>10</v>
      </c>
    </row>
    <row r="79" spans="1:17">
      <c r="A79" s="91" t="s">
        <v>107</v>
      </c>
      <c r="B79" s="91"/>
      <c r="C79" s="91"/>
      <c r="D79" s="91">
        <v>1</v>
      </c>
      <c r="E79" s="91">
        <v>2</v>
      </c>
      <c r="F79" s="91">
        <v>1</v>
      </c>
      <c r="G79" s="91">
        <v>2</v>
      </c>
      <c r="H79" s="91"/>
      <c r="I79" s="91">
        <v>4</v>
      </c>
      <c r="J79" s="91">
        <v>2</v>
      </c>
      <c r="K79" s="91">
        <v>4</v>
      </c>
      <c r="L79" s="91">
        <v>3</v>
      </c>
      <c r="M79" s="91">
        <v>1</v>
      </c>
      <c r="N79" s="91"/>
      <c r="O79" s="91">
        <v>3</v>
      </c>
      <c r="P79" s="91">
        <f t="shared" si="3"/>
        <v>7</v>
      </c>
      <c r="Q79" s="91">
        <f t="shared" si="3"/>
        <v>16</v>
      </c>
    </row>
    <row r="80" spans="1:17">
      <c r="A80" s="91" t="s">
        <v>108</v>
      </c>
      <c r="B80" s="91">
        <v>1</v>
      </c>
      <c r="C80" s="91"/>
      <c r="D80" s="91">
        <v>3</v>
      </c>
      <c r="E80" s="91">
        <v>2</v>
      </c>
      <c r="F80" s="91"/>
      <c r="G80" s="91"/>
      <c r="H80" s="91"/>
      <c r="I80" s="91">
        <v>2</v>
      </c>
      <c r="J80" s="91"/>
      <c r="K80" s="91"/>
      <c r="L80" s="91"/>
      <c r="M80" s="91">
        <v>3</v>
      </c>
      <c r="N80" s="91">
        <v>1</v>
      </c>
      <c r="O80" s="91">
        <v>1</v>
      </c>
      <c r="P80" s="91">
        <f t="shared" si="3"/>
        <v>5</v>
      </c>
      <c r="Q80" s="91">
        <f t="shared" si="3"/>
        <v>8</v>
      </c>
    </row>
    <row r="81" spans="1:17" s="92" customFormat="1">
      <c r="A81" s="93" t="s">
        <v>92</v>
      </c>
      <c r="B81" s="93">
        <v>2</v>
      </c>
      <c r="C81" s="93">
        <v>2</v>
      </c>
      <c r="D81" s="93">
        <v>15</v>
      </c>
      <c r="E81" s="93">
        <v>18</v>
      </c>
      <c r="F81" s="93">
        <v>2</v>
      </c>
      <c r="G81" s="93">
        <v>2</v>
      </c>
      <c r="H81" s="93">
        <v>17</v>
      </c>
      <c r="I81" s="93">
        <v>12</v>
      </c>
      <c r="J81" s="93">
        <v>2</v>
      </c>
      <c r="K81" s="93">
        <v>4</v>
      </c>
      <c r="L81" s="93">
        <v>15</v>
      </c>
      <c r="M81" s="93">
        <v>14</v>
      </c>
      <c r="N81" s="93">
        <v>9</v>
      </c>
      <c r="O81" s="93">
        <v>11</v>
      </c>
      <c r="P81" s="93">
        <f t="shared" si="3"/>
        <v>62</v>
      </c>
      <c r="Q81" s="93">
        <f t="shared" si="3"/>
        <v>63</v>
      </c>
    </row>
  </sheetData>
  <mergeCells count="30">
    <mergeCell ref="A52:F52"/>
    <mergeCell ref="C54:L54"/>
    <mergeCell ref="C55:D55"/>
    <mergeCell ref="E55:F55"/>
    <mergeCell ref="G55:H55"/>
    <mergeCell ref="I55:J55"/>
    <mergeCell ref="K55:L55"/>
    <mergeCell ref="A18:D18"/>
    <mergeCell ref="C28:P28"/>
    <mergeCell ref="C29:D29"/>
    <mergeCell ref="E29:F29"/>
    <mergeCell ref="G29:H29"/>
    <mergeCell ref="I29:J29"/>
    <mergeCell ref="K29:L29"/>
    <mergeCell ref="M29:N29"/>
    <mergeCell ref="O29:P29"/>
    <mergeCell ref="A26:E26"/>
    <mergeCell ref="A3:C3"/>
    <mergeCell ref="A5:A6"/>
    <mergeCell ref="B5:B6"/>
    <mergeCell ref="C5:C6"/>
    <mergeCell ref="A1:E1"/>
    <mergeCell ref="B72:Q72"/>
    <mergeCell ref="B73:C73"/>
    <mergeCell ref="D73:E73"/>
    <mergeCell ref="F73:G73"/>
    <mergeCell ref="H73:I73"/>
    <mergeCell ref="J73:K73"/>
    <mergeCell ref="N73:O73"/>
    <mergeCell ref="P73:Q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A2" sqref="A2:D2"/>
    </sheetView>
  </sheetViews>
  <sheetFormatPr baseColWidth="10" defaultRowHeight="15"/>
  <cols>
    <col min="1" max="2" width="11.42578125" style="4"/>
    <col min="3" max="3" width="14" style="4" bestFit="1" customWidth="1"/>
    <col min="4" max="4" width="10.5703125" style="4" bestFit="1" customWidth="1"/>
    <col min="5" max="5" width="14.7109375" style="4" bestFit="1" customWidth="1"/>
    <col min="6" max="6" width="10.5703125" style="4" bestFit="1" customWidth="1"/>
    <col min="7" max="7" width="11.5703125" style="4" bestFit="1" customWidth="1"/>
    <col min="8" max="8" width="20.42578125" style="4" bestFit="1" customWidth="1"/>
    <col min="9" max="10" width="11.42578125" style="4"/>
  </cols>
  <sheetData>
    <row r="1" spans="1:8">
      <c r="A1" s="143" t="s">
        <v>28</v>
      </c>
      <c r="B1" s="143"/>
      <c r="C1" s="143"/>
      <c r="D1" s="143"/>
      <c r="E1" s="143"/>
      <c r="F1" s="143"/>
    </row>
    <row r="2" spans="1:8">
      <c r="A2" s="97" t="s">
        <v>18</v>
      </c>
      <c r="B2" s="97"/>
      <c r="C2" s="97"/>
      <c r="D2" s="97"/>
      <c r="E2" s="28"/>
      <c r="F2" s="28"/>
      <c r="G2" s="28"/>
      <c r="H2" s="28"/>
    </row>
    <row r="3" spans="1:8" ht="15.75" thickBot="1"/>
    <row r="4" spans="1:8" ht="16.5" thickTop="1" thickBot="1">
      <c r="A4" s="106" t="s">
        <v>0</v>
      </c>
      <c r="B4" s="106"/>
      <c r="C4" s="110" t="s">
        <v>19</v>
      </c>
      <c r="D4" s="111"/>
      <c r="E4" s="111"/>
      <c r="F4" s="111"/>
      <c r="G4" s="111"/>
      <c r="H4" s="112" t="s">
        <v>20</v>
      </c>
    </row>
    <row r="5" spans="1:8" ht="16.5" thickTop="1" thickBot="1">
      <c r="A5" s="106"/>
      <c r="B5" s="107"/>
      <c r="C5" s="114" t="s">
        <v>21</v>
      </c>
      <c r="D5" s="116" t="s">
        <v>22</v>
      </c>
      <c r="E5" s="118" t="s">
        <v>23</v>
      </c>
      <c r="F5" s="118" t="s">
        <v>24</v>
      </c>
      <c r="G5" s="118" t="s">
        <v>25</v>
      </c>
      <c r="H5" s="112"/>
    </row>
    <row r="6" spans="1:8" ht="16.5" thickTop="1" thickBot="1">
      <c r="A6" s="108"/>
      <c r="B6" s="109"/>
      <c r="C6" s="115"/>
      <c r="D6" s="117"/>
      <c r="E6" s="119"/>
      <c r="F6" s="119"/>
      <c r="G6" s="119"/>
      <c r="H6" s="113"/>
    </row>
    <row r="7" spans="1:8">
      <c r="A7" s="124" t="s">
        <v>26</v>
      </c>
      <c r="B7" s="125"/>
      <c r="C7" s="46">
        <v>10213.5</v>
      </c>
      <c r="D7" s="46">
        <v>10377.379999999999</v>
      </c>
      <c r="E7" s="46">
        <v>9072.5</v>
      </c>
      <c r="F7" s="46">
        <v>10083.469999999999</v>
      </c>
      <c r="G7" s="46">
        <f>SUM(C7:F7)+7.5</f>
        <v>39754.35</v>
      </c>
      <c r="H7" s="47">
        <v>47348</v>
      </c>
    </row>
    <row r="8" spans="1:8">
      <c r="A8" s="126" t="s">
        <v>7</v>
      </c>
      <c r="B8" s="127"/>
      <c r="C8" s="48">
        <v>9182.99</v>
      </c>
      <c r="D8" s="48">
        <v>9135.15</v>
      </c>
      <c r="E8" s="48">
        <v>7952.47</v>
      </c>
      <c r="F8" s="48">
        <v>10775.22</v>
      </c>
      <c r="G8" s="48">
        <f>SUM(C8:F8)+319</f>
        <v>37364.83</v>
      </c>
      <c r="H8" s="49">
        <v>37980</v>
      </c>
    </row>
    <row r="9" spans="1:8">
      <c r="A9" s="126" t="s">
        <v>27</v>
      </c>
      <c r="B9" s="127"/>
      <c r="C9" s="48">
        <v>5824.72</v>
      </c>
      <c r="D9" s="48">
        <v>6156.07</v>
      </c>
      <c r="E9" s="48">
        <v>6193</v>
      </c>
      <c r="F9" s="48">
        <v>6799.67</v>
      </c>
      <c r="G9" s="48">
        <f>SUM(C9:F9)+49</f>
        <v>25022.46</v>
      </c>
      <c r="H9" s="49">
        <v>27840</v>
      </c>
    </row>
    <row r="10" spans="1:8">
      <c r="A10" s="126" t="s">
        <v>5</v>
      </c>
      <c r="B10" s="127"/>
      <c r="C10" s="48">
        <v>7440</v>
      </c>
      <c r="D10" s="48">
        <v>7201.33</v>
      </c>
      <c r="E10" s="48">
        <v>7424</v>
      </c>
      <c r="F10" s="48">
        <v>7808</v>
      </c>
      <c r="G10" s="48">
        <f>SUM(C10:F10)</f>
        <v>29873.33</v>
      </c>
      <c r="H10" s="49">
        <v>30240</v>
      </c>
    </row>
    <row r="11" spans="1:8">
      <c r="A11" s="126" t="s">
        <v>9</v>
      </c>
      <c r="B11" s="127"/>
      <c r="C11" s="48">
        <v>6565.8</v>
      </c>
      <c r="D11" s="48">
        <v>6661</v>
      </c>
      <c r="E11" s="48">
        <v>6548.27</v>
      </c>
      <c r="F11" s="48">
        <v>7038.5</v>
      </c>
      <c r="G11" s="48">
        <f>SUM(C11:F11)+399.42</f>
        <v>27212.989999999998</v>
      </c>
      <c r="H11" s="49">
        <v>27420</v>
      </c>
    </row>
    <row r="12" spans="1:8" ht="15.75" thickBot="1">
      <c r="A12" s="128" t="s">
        <v>6</v>
      </c>
      <c r="B12" s="129"/>
      <c r="C12" s="50">
        <v>1488</v>
      </c>
      <c r="D12" s="50">
        <v>1498.5</v>
      </c>
      <c r="E12" s="50">
        <v>1495</v>
      </c>
      <c r="F12" s="50">
        <v>2018.3</v>
      </c>
      <c r="G12" s="50">
        <f>SUM(C12:F12)</f>
        <v>6499.8</v>
      </c>
      <c r="H12" s="51">
        <v>6840</v>
      </c>
    </row>
    <row r="13" spans="1:8" ht="15.75" thickBot="1">
      <c r="A13" s="52"/>
      <c r="B13" s="52"/>
      <c r="C13" s="60">
        <f t="shared" ref="C13:H13" si="0">SUM(C7:C12)</f>
        <v>40715.01</v>
      </c>
      <c r="D13" s="60">
        <f t="shared" si="0"/>
        <v>41029.43</v>
      </c>
      <c r="E13" s="60">
        <f t="shared" si="0"/>
        <v>38685.240000000005</v>
      </c>
      <c r="F13" s="60">
        <f t="shared" si="0"/>
        <v>44523.16</v>
      </c>
      <c r="G13" s="60">
        <f t="shared" si="0"/>
        <v>165727.75999999995</v>
      </c>
      <c r="H13" s="61">
        <f t="shared" si="0"/>
        <v>177668</v>
      </c>
    </row>
    <row r="16" spans="1:8">
      <c r="A16" s="56" t="s">
        <v>29</v>
      </c>
      <c r="B16" s="56"/>
      <c r="C16" s="56"/>
      <c r="D16" s="56"/>
      <c r="E16" s="3"/>
      <c r="F16" s="3"/>
      <c r="G16" s="3"/>
      <c r="H16" s="3"/>
    </row>
    <row r="17" spans="1:8" ht="15.75" thickBot="1"/>
    <row r="18" spans="1:8" ht="15.75" thickBot="1">
      <c r="A18" s="151" t="s">
        <v>0</v>
      </c>
      <c r="B18" s="152"/>
      <c r="C18" s="157" t="s">
        <v>30</v>
      </c>
      <c r="D18" s="158"/>
      <c r="E18" s="159"/>
      <c r="F18" s="157" t="s">
        <v>31</v>
      </c>
      <c r="G18" s="158"/>
      <c r="H18" s="159"/>
    </row>
    <row r="19" spans="1:8" ht="16.5" thickTop="1" thickBot="1">
      <c r="A19" s="153"/>
      <c r="B19" s="154"/>
      <c r="C19" s="114" t="s">
        <v>32</v>
      </c>
      <c r="D19" s="130" t="s">
        <v>33</v>
      </c>
      <c r="E19" s="132" t="s">
        <v>34</v>
      </c>
      <c r="F19" s="134" t="s">
        <v>32</v>
      </c>
      <c r="G19" s="114" t="s">
        <v>33</v>
      </c>
      <c r="H19" s="137" t="s">
        <v>34</v>
      </c>
    </row>
    <row r="20" spans="1:8" ht="16.5" thickTop="1" thickBot="1">
      <c r="A20" s="155"/>
      <c r="B20" s="156"/>
      <c r="C20" s="136"/>
      <c r="D20" s="131"/>
      <c r="E20" s="133"/>
      <c r="F20" s="135"/>
      <c r="G20" s="136"/>
      <c r="H20" s="138"/>
    </row>
    <row r="21" spans="1:8">
      <c r="A21" s="120" t="s">
        <v>26</v>
      </c>
      <c r="B21" s="121"/>
      <c r="C21" s="62">
        <v>24</v>
      </c>
      <c r="D21" s="62">
        <v>5</v>
      </c>
      <c r="E21" s="63">
        <v>2091627.0929999999</v>
      </c>
      <c r="F21" s="62">
        <v>24</v>
      </c>
      <c r="G21" s="62">
        <v>7</v>
      </c>
      <c r="H21" s="63">
        <v>1410283.4119999998</v>
      </c>
    </row>
    <row r="22" spans="1:8">
      <c r="A22" s="122" t="s">
        <v>7</v>
      </c>
      <c r="B22" s="123"/>
      <c r="C22" s="57">
        <v>24</v>
      </c>
      <c r="D22" s="57">
        <v>12</v>
      </c>
      <c r="E22" s="58">
        <v>1171973.4950000003</v>
      </c>
      <c r="F22" s="57">
        <v>26</v>
      </c>
      <c r="G22" s="57">
        <v>6</v>
      </c>
      <c r="H22" s="58">
        <v>701027.44200000004</v>
      </c>
    </row>
    <row r="23" spans="1:8">
      <c r="A23" s="122" t="s">
        <v>27</v>
      </c>
      <c r="B23" s="123"/>
      <c r="C23" s="57">
        <v>21</v>
      </c>
      <c r="D23" s="57">
        <v>1</v>
      </c>
      <c r="E23" s="58">
        <v>655745.79</v>
      </c>
      <c r="F23" s="57">
        <v>24</v>
      </c>
      <c r="G23" s="57">
        <v>1</v>
      </c>
      <c r="H23" s="58">
        <v>493649.40999999992</v>
      </c>
    </row>
    <row r="24" spans="1:8">
      <c r="A24" s="122" t="s">
        <v>5</v>
      </c>
      <c r="B24" s="123"/>
      <c r="C24" s="57">
        <v>21</v>
      </c>
      <c r="D24" s="57">
        <v>7</v>
      </c>
      <c r="E24" s="58">
        <v>980788.12999999989</v>
      </c>
      <c r="F24" s="57">
        <v>25</v>
      </c>
      <c r="G24" s="57">
        <v>8</v>
      </c>
      <c r="H24" s="58">
        <v>723366.56</v>
      </c>
    </row>
    <row r="25" spans="1:8">
      <c r="A25" s="122" t="s">
        <v>9</v>
      </c>
      <c r="B25" s="123"/>
      <c r="C25" s="57">
        <v>15</v>
      </c>
      <c r="D25" s="57">
        <v>3</v>
      </c>
      <c r="E25" s="58">
        <v>781901.10199999996</v>
      </c>
      <c r="F25" s="59">
        <v>14</v>
      </c>
      <c r="G25" s="59">
        <v>4</v>
      </c>
      <c r="H25" s="58">
        <v>536949.83799999999</v>
      </c>
    </row>
    <row r="26" spans="1:8">
      <c r="A26" s="144" t="s">
        <v>6</v>
      </c>
      <c r="B26" s="145"/>
      <c r="C26" s="57">
        <v>3</v>
      </c>
      <c r="D26" s="57">
        <v>4</v>
      </c>
      <c r="E26" s="58">
        <v>226019.62</v>
      </c>
      <c r="F26" s="59">
        <v>7</v>
      </c>
      <c r="G26" s="59">
        <v>3</v>
      </c>
      <c r="H26" s="58">
        <v>158734.06999999998</v>
      </c>
    </row>
    <row r="27" spans="1:8">
      <c r="A27" s="146" t="s">
        <v>35</v>
      </c>
      <c r="B27" s="146"/>
      <c r="C27" s="54">
        <v>108</v>
      </c>
      <c r="D27" s="54">
        <v>32</v>
      </c>
      <c r="E27" s="55">
        <v>5908055.2300000004</v>
      </c>
      <c r="F27" s="54">
        <v>120</v>
      </c>
      <c r="G27" s="54">
        <v>29</v>
      </c>
      <c r="H27" s="55">
        <v>4024010.7319999994</v>
      </c>
    </row>
    <row r="30" spans="1:8">
      <c r="A30" s="4" t="s">
        <v>36</v>
      </c>
    </row>
    <row r="31" spans="1:8">
      <c r="A31" s="4" t="s">
        <v>37</v>
      </c>
    </row>
    <row r="32" spans="1:8">
      <c r="A32" s="4" t="s">
        <v>38</v>
      </c>
    </row>
    <row r="33" spans="1:7">
      <c r="A33" s="4" t="s">
        <v>39</v>
      </c>
    </row>
    <row r="35" spans="1:7">
      <c r="A35" s="53"/>
      <c r="B35" s="53"/>
      <c r="C35" s="53"/>
      <c r="D35" s="53"/>
    </row>
    <row r="36" spans="1:7">
      <c r="A36" s="56" t="s">
        <v>29</v>
      </c>
      <c r="B36" s="56"/>
      <c r="C36" s="56"/>
      <c r="D36" s="56"/>
      <c r="E36" s="56"/>
      <c r="F36" s="56"/>
      <c r="G36" s="56"/>
    </row>
    <row r="37" spans="1:7" ht="15.75" thickBot="1"/>
    <row r="38" spans="1:7" ht="30" customHeight="1" thickTop="1" thickBot="1">
      <c r="A38" s="147" t="s">
        <v>0</v>
      </c>
      <c r="B38" s="148"/>
      <c r="C38" s="68" t="s">
        <v>40</v>
      </c>
      <c r="D38" s="69" t="s">
        <v>1</v>
      </c>
      <c r="E38" s="70" t="s">
        <v>2</v>
      </c>
    </row>
    <row r="39" spans="1:7">
      <c r="A39" s="149" t="s">
        <v>26</v>
      </c>
      <c r="B39" s="150"/>
      <c r="C39" s="64">
        <f>D39+E39</f>
        <v>60</v>
      </c>
      <c r="D39" s="64">
        <v>48</v>
      </c>
      <c r="E39" s="64">
        <v>12</v>
      </c>
    </row>
    <row r="40" spans="1:7">
      <c r="A40" s="139" t="s">
        <v>7</v>
      </c>
      <c r="B40" s="140"/>
      <c r="C40" s="65">
        <f t="shared" ref="C40:C44" si="1">D40+E40</f>
        <v>68</v>
      </c>
      <c r="D40" s="65">
        <v>50</v>
      </c>
      <c r="E40" s="65">
        <v>18</v>
      </c>
    </row>
    <row r="41" spans="1:7">
      <c r="A41" s="139" t="s">
        <v>27</v>
      </c>
      <c r="B41" s="140"/>
      <c r="C41" s="65">
        <f t="shared" si="1"/>
        <v>47</v>
      </c>
      <c r="D41" s="65">
        <v>45</v>
      </c>
      <c r="E41" s="65">
        <v>2</v>
      </c>
    </row>
    <row r="42" spans="1:7">
      <c r="A42" s="139" t="s">
        <v>5</v>
      </c>
      <c r="B42" s="140"/>
      <c r="C42" s="65">
        <f t="shared" si="1"/>
        <v>61</v>
      </c>
      <c r="D42" s="65">
        <v>46</v>
      </c>
      <c r="E42" s="65">
        <v>15</v>
      </c>
    </row>
    <row r="43" spans="1:7">
      <c r="A43" s="139" t="s">
        <v>9</v>
      </c>
      <c r="B43" s="140"/>
      <c r="C43" s="65">
        <f t="shared" si="1"/>
        <v>36</v>
      </c>
      <c r="D43" s="65">
        <v>29</v>
      </c>
      <c r="E43" s="65">
        <v>7</v>
      </c>
    </row>
    <row r="44" spans="1:7" ht="15.75" thickBot="1">
      <c r="A44" s="141" t="s">
        <v>6</v>
      </c>
      <c r="B44" s="142"/>
      <c r="C44" s="66">
        <f t="shared" si="1"/>
        <v>17</v>
      </c>
      <c r="D44" s="66">
        <v>10</v>
      </c>
      <c r="E44" s="66">
        <v>7</v>
      </c>
    </row>
    <row r="45" spans="1:7">
      <c r="C45" s="67"/>
    </row>
    <row r="47" spans="1:7">
      <c r="A47"/>
      <c r="B47"/>
      <c r="C47"/>
      <c r="D47"/>
      <c r="E47"/>
      <c r="F47"/>
    </row>
    <row r="48" spans="1:7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</sheetData>
  <mergeCells count="39">
    <mergeCell ref="A41:B41"/>
    <mergeCell ref="A42:B42"/>
    <mergeCell ref="A43:B43"/>
    <mergeCell ref="A44:B44"/>
    <mergeCell ref="A1:F1"/>
    <mergeCell ref="A25:B25"/>
    <mergeCell ref="A26:B26"/>
    <mergeCell ref="A27:B27"/>
    <mergeCell ref="A38:B38"/>
    <mergeCell ref="A39:B39"/>
    <mergeCell ref="A40:B40"/>
    <mergeCell ref="A24:B24"/>
    <mergeCell ref="A18:B20"/>
    <mergeCell ref="C18:E18"/>
    <mergeCell ref="F18:H18"/>
    <mergeCell ref="C19:C20"/>
    <mergeCell ref="D19:D20"/>
    <mergeCell ref="E19:E20"/>
    <mergeCell ref="F19:F20"/>
    <mergeCell ref="G19:G20"/>
    <mergeCell ref="H19:H20"/>
    <mergeCell ref="A21:B21"/>
    <mergeCell ref="A22:B22"/>
    <mergeCell ref="A23:B23"/>
    <mergeCell ref="A7:B7"/>
    <mergeCell ref="A8:B8"/>
    <mergeCell ref="A9:B9"/>
    <mergeCell ref="A10:B10"/>
    <mergeCell ref="A11:B11"/>
    <mergeCell ref="A12:B12"/>
    <mergeCell ref="A2:D2"/>
    <mergeCell ref="A4:B6"/>
    <mergeCell ref="C4:G4"/>
    <mergeCell ref="H4:H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selection activeCell="F14" sqref="F14"/>
    </sheetView>
  </sheetViews>
  <sheetFormatPr baseColWidth="10" defaultRowHeight="15"/>
  <cols>
    <col min="1" max="1" width="26.42578125" style="4" customWidth="1"/>
    <col min="2" max="2" width="15" style="4" bestFit="1" customWidth="1"/>
    <col min="3" max="3" width="17.42578125" style="4" bestFit="1" customWidth="1"/>
    <col min="4" max="4" width="11.7109375" style="4" bestFit="1" customWidth="1"/>
    <col min="5" max="7" width="11.42578125" style="4"/>
    <col min="8" max="8" width="24.5703125" style="4" customWidth="1"/>
    <col min="9" max="9" width="8" style="4" bestFit="1" customWidth="1"/>
    <col min="10" max="10" width="9" style="4" bestFit="1" customWidth="1"/>
    <col min="11" max="11" width="5.5703125" style="4" bestFit="1" customWidth="1"/>
    <col min="12" max="17" width="11.42578125" style="4"/>
  </cols>
  <sheetData>
    <row r="1" spans="1:17">
      <c r="A1" s="143" t="s">
        <v>41</v>
      </c>
      <c r="B1" s="143"/>
      <c r="C1" s="143"/>
      <c r="D1" s="143"/>
      <c r="K1"/>
      <c r="L1"/>
      <c r="M1"/>
      <c r="N1"/>
      <c r="O1"/>
      <c r="P1"/>
      <c r="Q1"/>
    </row>
    <row r="2" spans="1:17">
      <c r="A2" s="3" t="s">
        <v>16</v>
      </c>
      <c r="B2" s="3"/>
      <c r="C2" s="3"/>
      <c r="D2" s="3"/>
      <c r="H2" s="160" t="s">
        <v>17</v>
      </c>
      <c r="I2" s="160"/>
      <c r="J2" s="160"/>
      <c r="K2" s="160"/>
      <c r="L2" s="160"/>
    </row>
    <row r="3" spans="1:17" ht="15.75" thickBot="1">
      <c r="A3" s="5"/>
      <c r="B3" s="5"/>
      <c r="C3" s="5"/>
      <c r="D3" s="5"/>
      <c r="H3" s="5"/>
      <c r="I3" s="5"/>
      <c r="J3" s="5"/>
      <c r="K3" s="5"/>
    </row>
    <row r="4" spans="1:17" ht="15.75" thickBot="1">
      <c r="A4" s="6" t="s">
        <v>0</v>
      </c>
      <c r="B4" s="7" t="s">
        <v>1</v>
      </c>
      <c r="C4" s="8" t="s">
        <v>2</v>
      </c>
      <c r="D4" s="9" t="s">
        <v>3</v>
      </c>
      <c r="H4" s="6" t="s">
        <v>0</v>
      </c>
      <c r="I4" s="7" t="s">
        <v>1</v>
      </c>
      <c r="J4" s="8" t="s">
        <v>2</v>
      </c>
      <c r="K4" s="8" t="s">
        <v>3</v>
      </c>
    </row>
    <row r="5" spans="1:17">
      <c r="A5" s="10" t="s">
        <v>4</v>
      </c>
      <c r="B5" s="11">
        <v>5</v>
      </c>
      <c r="C5" s="12">
        <v>3</v>
      </c>
      <c r="D5" s="13">
        <v>8</v>
      </c>
      <c r="H5" s="10" t="s">
        <v>4</v>
      </c>
      <c r="I5" s="11">
        <v>2</v>
      </c>
      <c r="J5" s="12">
        <v>1</v>
      </c>
      <c r="K5" s="13">
        <v>3</v>
      </c>
    </row>
    <row r="6" spans="1:17">
      <c r="A6" s="14" t="s">
        <v>5</v>
      </c>
      <c r="B6" s="15">
        <v>7</v>
      </c>
      <c r="C6" s="16">
        <v>7</v>
      </c>
      <c r="D6" s="17">
        <f>B6+C6</f>
        <v>14</v>
      </c>
      <c r="H6" s="14" t="s">
        <v>5</v>
      </c>
      <c r="I6" s="15">
        <v>7</v>
      </c>
      <c r="J6" s="16">
        <v>2</v>
      </c>
      <c r="K6" s="17">
        <f>I6+J6</f>
        <v>9</v>
      </c>
    </row>
    <row r="7" spans="1:17">
      <c r="A7" s="10" t="s">
        <v>6</v>
      </c>
      <c r="B7" s="18">
        <v>8</v>
      </c>
      <c r="C7" s="19">
        <v>13</v>
      </c>
      <c r="D7" s="20">
        <f>C7+B7</f>
        <v>21</v>
      </c>
      <c r="H7" s="10" t="s">
        <v>6</v>
      </c>
      <c r="I7" s="18">
        <v>5</v>
      </c>
      <c r="J7" s="19">
        <v>5</v>
      </c>
      <c r="K7" s="20">
        <f>I7+J7</f>
        <v>10</v>
      </c>
    </row>
    <row r="8" spans="1:17">
      <c r="A8" s="14" t="s">
        <v>7</v>
      </c>
      <c r="B8" s="15">
        <v>4</v>
      </c>
      <c r="C8" s="16">
        <v>1</v>
      </c>
      <c r="D8" s="17">
        <f>B8+C8</f>
        <v>5</v>
      </c>
      <c r="H8" s="14" t="s">
        <v>7</v>
      </c>
      <c r="I8" s="15">
        <v>8</v>
      </c>
      <c r="J8" s="16">
        <v>6</v>
      </c>
      <c r="K8" s="17">
        <f>I8+J8</f>
        <v>14</v>
      </c>
    </row>
    <row r="9" spans="1:17">
      <c r="A9" s="10" t="s">
        <v>8</v>
      </c>
      <c r="B9" s="18">
        <v>10</v>
      </c>
      <c r="C9" s="19">
        <v>3</v>
      </c>
      <c r="D9" s="20">
        <f>B9+C9</f>
        <v>13</v>
      </c>
      <c r="H9" s="10" t="s">
        <v>8</v>
      </c>
      <c r="I9" s="18">
        <v>5</v>
      </c>
      <c r="J9" s="19">
        <v>4</v>
      </c>
      <c r="K9" s="20">
        <f>J9+I9</f>
        <v>9</v>
      </c>
    </row>
    <row r="10" spans="1:17" ht="15.75" thickBot="1">
      <c r="A10" s="14" t="s">
        <v>9</v>
      </c>
      <c r="B10" s="21">
        <v>2</v>
      </c>
      <c r="C10" s="22">
        <v>1</v>
      </c>
      <c r="D10" s="23">
        <f>B10+C10</f>
        <v>3</v>
      </c>
      <c r="H10" s="14" t="s">
        <v>9</v>
      </c>
      <c r="I10" s="21">
        <v>3</v>
      </c>
      <c r="J10" s="22">
        <v>5</v>
      </c>
      <c r="K10" s="23">
        <f>J10+I10</f>
        <v>8</v>
      </c>
    </row>
    <row r="11" spans="1:17" ht="15.75" thickBot="1">
      <c r="A11" s="24" t="s">
        <v>3</v>
      </c>
      <c r="B11" s="25">
        <f>SUM(B5:B10)</f>
        <v>36</v>
      </c>
      <c r="C11" s="26">
        <f>SUM(C5:C10)</f>
        <v>28</v>
      </c>
      <c r="D11" s="27">
        <f>SUM(D5:D10)</f>
        <v>64</v>
      </c>
      <c r="H11" s="24" t="s">
        <v>3</v>
      </c>
      <c r="I11" s="25">
        <f>SUM(I5:I10)</f>
        <v>30</v>
      </c>
      <c r="J11" s="26">
        <f>SUM(J5:J10)</f>
        <v>23</v>
      </c>
      <c r="K11" s="27">
        <f>SUM(K5:K10)</f>
        <v>53</v>
      </c>
    </row>
    <row r="15" spans="1:17">
      <c r="A15" s="3" t="s">
        <v>10</v>
      </c>
      <c r="B15" s="28"/>
      <c r="C15" s="28"/>
      <c r="D15" s="28"/>
    </row>
    <row r="16" spans="1:17" ht="15.75" thickBot="1"/>
    <row r="17" spans="1:4">
      <c r="A17" s="29" t="s">
        <v>0</v>
      </c>
      <c r="B17" s="30" t="s">
        <v>11</v>
      </c>
      <c r="C17" s="30" t="s">
        <v>12</v>
      </c>
      <c r="D17" s="31" t="s">
        <v>13</v>
      </c>
    </row>
    <row r="18" spans="1:4">
      <c r="A18" s="32" t="s">
        <v>4</v>
      </c>
      <c r="B18" s="33">
        <v>6285</v>
      </c>
      <c r="C18" s="33">
        <v>6720</v>
      </c>
      <c r="D18" s="34">
        <f>C18-B18</f>
        <v>435</v>
      </c>
    </row>
    <row r="19" spans="1:4">
      <c r="A19" s="35" t="s">
        <v>5</v>
      </c>
      <c r="B19" s="36">
        <v>12692</v>
      </c>
      <c r="C19" s="36">
        <v>12960</v>
      </c>
      <c r="D19" s="34">
        <f t="shared" ref="D19:D23" si="0">C19-B19</f>
        <v>268</v>
      </c>
    </row>
    <row r="20" spans="1:4">
      <c r="A20" s="32" t="s">
        <v>6</v>
      </c>
      <c r="B20" s="33">
        <v>13902</v>
      </c>
      <c r="C20" s="33">
        <v>13920</v>
      </c>
      <c r="D20" s="34">
        <f t="shared" si="0"/>
        <v>18</v>
      </c>
    </row>
    <row r="21" spans="1:4">
      <c r="A21" s="35" t="s">
        <v>7</v>
      </c>
      <c r="B21" s="36">
        <v>16320</v>
      </c>
      <c r="C21" s="36">
        <v>16320</v>
      </c>
      <c r="D21" s="34">
        <f t="shared" si="0"/>
        <v>0</v>
      </c>
    </row>
    <row r="22" spans="1:4">
      <c r="A22" s="32" t="s">
        <v>8</v>
      </c>
      <c r="B22" s="33">
        <v>11830</v>
      </c>
      <c r="C22" s="33">
        <v>12000</v>
      </c>
      <c r="D22" s="34">
        <f t="shared" si="0"/>
        <v>170</v>
      </c>
    </row>
    <row r="23" spans="1:4">
      <c r="A23" s="35" t="s">
        <v>9</v>
      </c>
      <c r="B23" s="36">
        <v>9982</v>
      </c>
      <c r="C23" s="36">
        <v>10080</v>
      </c>
      <c r="D23" s="34">
        <f t="shared" si="0"/>
        <v>98</v>
      </c>
    </row>
    <row r="24" spans="1:4" ht="15.75" thickBot="1">
      <c r="A24" s="37" t="s">
        <v>3</v>
      </c>
      <c r="B24" s="42">
        <f>SUM(B18:B23)</f>
        <v>71011</v>
      </c>
      <c r="C24" s="42">
        <f>SUM(C18:C23)</f>
        <v>72000</v>
      </c>
      <c r="D24" s="43">
        <f>SUM(D18:D23)</f>
        <v>989</v>
      </c>
    </row>
    <row r="27" spans="1:4">
      <c r="A27" s="3" t="s">
        <v>14</v>
      </c>
      <c r="B27" s="28"/>
      <c r="C27" s="28"/>
      <c r="D27" s="28"/>
    </row>
    <row r="28" spans="1:4" ht="15.75" thickBot="1"/>
    <row r="29" spans="1:4">
      <c r="A29" s="29" t="s">
        <v>0</v>
      </c>
      <c r="B29" s="30" t="s">
        <v>1</v>
      </c>
      <c r="C29" s="30" t="s">
        <v>2</v>
      </c>
      <c r="D29" s="31" t="s">
        <v>3</v>
      </c>
    </row>
    <row r="30" spans="1:4">
      <c r="A30" s="32" t="s">
        <v>4</v>
      </c>
      <c r="B30" s="38">
        <v>104842.92</v>
      </c>
      <c r="C30" s="38">
        <v>52421.46</v>
      </c>
      <c r="D30" s="39">
        <f>B30+C30</f>
        <v>157264.38</v>
      </c>
    </row>
    <row r="31" spans="1:4">
      <c r="A31" s="35" t="s">
        <v>5</v>
      </c>
      <c r="B31" s="40">
        <v>366950.22</v>
      </c>
      <c r="C31" s="40">
        <v>104842.92</v>
      </c>
      <c r="D31" s="39">
        <f t="shared" ref="D31:D35" si="1">B31+C31</f>
        <v>471793.13999999996</v>
      </c>
    </row>
    <row r="32" spans="1:4">
      <c r="A32" s="32" t="s">
        <v>6</v>
      </c>
      <c r="B32" s="38">
        <v>262107.3</v>
      </c>
      <c r="C32" s="38">
        <v>262107.3</v>
      </c>
      <c r="D32" s="39">
        <f t="shared" si="1"/>
        <v>524214.6</v>
      </c>
    </row>
    <row r="33" spans="1:5">
      <c r="A33" s="35" t="s">
        <v>7</v>
      </c>
      <c r="B33" s="40">
        <v>419371.68</v>
      </c>
      <c r="C33" s="40">
        <v>314528.76</v>
      </c>
      <c r="D33" s="39">
        <f>B33+C33</f>
        <v>733900.44</v>
      </c>
    </row>
    <row r="34" spans="1:5">
      <c r="A34" s="32" t="s">
        <v>8</v>
      </c>
      <c r="B34" s="38">
        <v>262107.3</v>
      </c>
      <c r="C34" s="38">
        <v>209685.84</v>
      </c>
      <c r="D34" s="39">
        <f t="shared" si="1"/>
        <v>471793.14</v>
      </c>
    </row>
    <row r="35" spans="1:5">
      <c r="A35" s="35" t="s">
        <v>9</v>
      </c>
      <c r="B35" s="40">
        <v>157264.38</v>
      </c>
      <c r="C35" s="40">
        <v>262107.3</v>
      </c>
      <c r="D35" s="39">
        <f t="shared" si="1"/>
        <v>419371.68</v>
      </c>
    </row>
    <row r="36" spans="1:5" ht="15.75" thickBot="1">
      <c r="A36" s="37" t="s">
        <v>3</v>
      </c>
      <c r="B36" s="44">
        <f>SUM(B30:B35)</f>
        <v>1572643.7999999998</v>
      </c>
      <c r="C36" s="44">
        <f>SUM(C30:C35)</f>
        <v>1205693.5799999998</v>
      </c>
      <c r="D36" s="45">
        <f>B36+C36</f>
        <v>2778337.38</v>
      </c>
    </row>
    <row r="39" spans="1:5">
      <c r="A39" s="160" t="s">
        <v>15</v>
      </c>
      <c r="B39" s="160"/>
      <c r="C39" s="160"/>
      <c r="D39" s="160"/>
      <c r="E39" s="160"/>
    </row>
    <row r="40" spans="1:5" ht="15.75" thickBot="1"/>
    <row r="41" spans="1:5">
      <c r="A41" s="29" t="s">
        <v>0</v>
      </c>
      <c r="B41" s="30" t="s">
        <v>1</v>
      </c>
      <c r="C41" s="30" t="s">
        <v>2</v>
      </c>
      <c r="D41" s="31" t="s">
        <v>3</v>
      </c>
    </row>
    <row r="42" spans="1:5">
      <c r="A42" s="32" t="s">
        <v>4</v>
      </c>
      <c r="B42" s="38">
        <v>209628.84</v>
      </c>
      <c r="C42" s="38">
        <v>104842.92</v>
      </c>
      <c r="D42" s="39">
        <f>B42+C42</f>
        <v>314471.76</v>
      </c>
    </row>
    <row r="43" spans="1:5">
      <c r="A43" s="35" t="s">
        <v>5</v>
      </c>
      <c r="B43" s="40">
        <v>733900.44</v>
      </c>
      <c r="C43" s="40">
        <v>209685.84</v>
      </c>
      <c r="D43" s="39">
        <f t="shared" ref="D43:D47" si="2">B43+C43</f>
        <v>943586.27999999991</v>
      </c>
    </row>
    <row r="44" spans="1:5">
      <c r="A44" s="32" t="s">
        <v>6</v>
      </c>
      <c r="B44" s="38">
        <v>524214.6</v>
      </c>
      <c r="C44" s="38">
        <v>524214.6</v>
      </c>
      <c r="D44" s="39">
        <f t="shared" si="2"/>
        <v>1048429.2</v>
      </c>
    </row>
    <row r="45" spans="1:5">
      <c r="A45" s="35" t="s">
        <v>7</v>
      </c>
      <c r="B45" s="40">
        <v>838743.36</v>
      </c>
      <c r="C45" s="40">
        <v>629057.52</v>
      </c>
      <c r="D45" s="39">
        <f t="shared" si="2"/>
        <v>1467800.88</v>
      </c>
    </row>
    <row r="46" spans="1:5">
      <c r="A46" s="32" t="s">
        <v>8</v>
      </c>
      <c r="B46" s="38">
        <v>524214.6</v>
      </c>
      <c r="C46" s="38">
        <v>419371.68</v>
      </c>
      <c r="D46" s="39">
        <f t="shared" si="2"/>
        <v>943586.28</v>
      </c>
    </row>
    <row r="47" spans="1:5">
      <c r="A47" s="35" t="s">
        <v>9</v>
      </c>
      <c r="B47" s="40">
        <v>314528.76</v>
      </c>
      <c r="C47" s="40">
        <v>524214.6</v>
      </c>
      <c r="D47" s="39">
        <f t="shared" si="2"/>
        <v>838743.36</v>
      </c>
    </row>
    <row r="48" spans="1:5" ht="15.75" thickBot="1">
      <c r="A48" s="37" t="s">
        <v>3</v>
      </c>
      <c r="B48" s="44">
        <f>SUM(B42:B47)</f>
        <v>3145230.5999999996</v>
      </c>
      <c r="C48" s="44">
        <f>SUM(C42:C47)</f>
        <v>2411387.1599999997</v>
      </c>
      <c r="D48" s="45">
        <f>B48+C48</f>
        <v>5556617.7599999998</v>
      </c>
    </row>
  </sheetData>
  <mergeCells count="3">
    <mergeCell ref="H2:L2"/>
    <mergeCell ref="A39:E39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M22" sqref="M22"/>
    </sheetView>
  </sheetViews>
  <sheetFormatPr baseColWidth="10" defaultRowHeight="15"/>
  <sheetData>
    <row r="1" spans="1:10">
      <c r="A1" s="101" t="s">
        <v>61</v>
      </c>
      <c r="B1" s="101"/>
      <c r="C1" s="101"/>
      <c r="D1" s="101"/>
      <c r="E1" s="101"/>
      <c r="F1" s="101"/>
      <c r="G1" s="4"/>
      <c r="H1" s="4"/>
      <c r="I1" s="4"/>
      <c r="J1" s="4"/>
    </row>
    <row r="3" spans="1:10" ht="16.5">
      <c r="A3" s="3" t="s">
        <v>62</v>
      </c>
      <c r="B3" s="3"/>
      <c r="C3" s="3"/>
      <c r="D3" s="3"/>
      <c r="E3" s="3"/>
      <c r="F3" s="3"/>
      <c r="G3" s="3"/>
      <c r="H3" s="3"/>
      <c r="I3" s="2"/>
    </row>
    <row r="4" spans="1:10" ht="16.5">
      <c r="A4" s="96" t="s">
        <v>42</v>
      </c>
      <c r="B4" s="161"/>
      <c r="C4" s="161"/>
      <c r="D4" s="75" t="s">
        <v>43</v>
      </c>
      <c r="E4" s="75" t="s">
        <v>7</v>
      </c>
      <c r="F4" s="75" t="s">
        <v>5</v>
      </c>
      <c r="G4" s="75" t="s">
        <v>9</v>
      </c>
      <c r="H4" s="75" t="s">
        <v>3</v>
      </c>
      <c r="I4" s="2"/>
    </row>
    <row r="5" spans="1:10" ht="16.5">
      <c r="A5" s="162" t="s">
        <v>44</v>
      </c>
      <c r="B5" s="162"/>
      <c r="C5" s="162"/>
      <c r="D5" s="76">
        <v>3</v>
      </c>
      <c r="E5" s="76">
        <v>2</v>
      </c>
      <c r="F5" s="76">
        <v>3</v>
      </c>
      <c r="G5" s="76">
        <v>1</v>
      </c>
      <c r="H5" s="76">
        <f>SUM(D5:G5)</f>
        <v>9</v>
      </c>
      <c r="I5" s="2"/>
    </row>
    <row r="6" spans="1:10" ht="16.5">
      <c r="A6" s="162" t="s">
        <v>45</v>
      </c>
      <c r="B6" s="162"/>
      <c r="C6" s="162"/>
      <c r="D6" s="76">
        <v>2</v>
      </c>
      <c r="E6" s="76">
        <v>3</v>
      </c>
      <c r="F6" s="76">
        <v>2</v>
      </c>
      <c r="G6" s="76">
        <v>2</v>
      </c>
      <c r="H6" s="76">
        <f>SUM(D6:G6)</f>
        <v>9</v>
      </c>
      <c r="I6" s="2"/>
    </row>
    <row r="7" spans="1:10" ht="16.5">
      <c r="A7" s="162" t="s">
        <v>46</v>
      </c>
      <c r="B7" s="162"/>
      <c r="C7" s="162"/>
      <c r="D7" s="76">
        <v>8</v>
      </c>
      <c r="E7" s="76">
        <v>6</v>
      </c>
      <c r="F7" s="76">
        <v>4</v>
      </c>
      <c r="G7" s="76">
        <v>3</v>
      </c>
      <c r="H7" s="76">
        <f>SUM(D7:G7)</f>
        <v>21</v>
      </c>
      <c r="I7" s="2"/>
    </row>
    <row r="8" spans="1:10" ht="16.5">
      <c r="A8" s="163" t="s">
        <v>35</v>
      </c>
      <c r="B8" s="163"/>
      <c r="C8" s="163"/>
      <c r="D8" s="75">
        <v>13</v>
      </c>
      <c r="E8" s="75">
        <f>SUM(E5:E7)</f>
        <v>11</v>
      </c>
      <c r="F8" s="75">
        <v>9</v>
      </c>
      <c r="G8" s="75">
        <f>SUM(G5:G7)</f>
        <v>6</v>
      </c>
      <c r="H8" s="75">
        <f>SUM(H5:H7)</f>
        <v>39</v>
      </c>
      <c r="I8" s="2"/>
    </row>
    <row r="9" spans="1:10" ht="16.5">
      <c r="A9" s="72"/>
      <c r="B9" s="72"/>
      <c r="C9" s="72"/>
      <c r="D9" s="72"/>
      <c r="E9" s="72"/>
      <c r="F9" s="72"/>
      <c r="G9" s="72"/>
      <c r="H9" s="72"/>
      <c r="I9" s="2"/>
    </row>
    <row r="10" spans="1:10" ht="16.5">
      <c r="A10" s="72"/>
      <c r="B10" s="72"/>
      <c r="C10" s="72"/>
      <c r="D10" s="72"/>
      <c r="E10" s="72"/>
      <c r="F10" s="72"/>
      <c r="G10" s="72"/>
      <c r="H10" s="72"/>
      <c r="I10" s="2"/>
    </row>
    <row r="11" spans="1:10" ht="16.5">
      <c r="A11" s="3" t="s">
        <v>47</v>
      </c>
      <c r="B11" s="3"/>
      <c r="C11" s="3"/>
      <c r="D11" s="3"/>
      <c r="E11" s="3"/>
      <c r="F11" s="3"/>
      <c r="G11" s="3"/>
      <c r="H11" s="3"/>
      <c r="I11" s="2"/>
    </row>
    <row r="12" spans="1:10" ht="16.5">
      <c r="A12" s="96" t="s">
        <v>48</v>
      </c>
      <c r="B12" s="96"/>
      <c r="C12" s="96" t="s">
        <v>49</v>
      </c>
      <c r="D12" s="96"/>
      <c r="E12" s="96" t="s">
        <v>50</v>
      </c>
      <c r="F12" s="96"/>
      <c r="G12" s="102" t="s">
        <v>51</v>
      </c>
      <c r="H12" s="104"/>
      <c r="I12" s="2"/>
    </row>
    <row r="13" spans="1:10" ht="16.5">
      <c r="A13" s="162" t="s">
        <v>43</v>
      </c>
      <c r="B13" s="162"/>
      <c r="C13" s="161">
        <v>2</v>
      </c>
      <c r="D13" s="161"/>
      <c r="E13" s="161">
        <v>2</v>
      </c>
      <c r="F13" s="161"/>
      <c r="G13" s="164">
        <f>46250.14*2</f>
        <v>92500.28</v>
      </c>
      <c r="H13" s="165"/>
      <c r="I13" s="2"/>
    </row>
    <row r="14" spans="1:10" ht="16.5">
      <c r="A14" s="162" t="s">
        <v>7</v>
      </c>
      <c r="B14" s="162"/>
      <c r="C14" s="161">
        <v>1</v>
      </c>
      <c r="D14" s="161"/>
      <c r="E14" s="161">
        <v>1</v>
      </c>
      <c r="F14" s="161"/>
      <c r="G14" s="164">
        <v>37077.17</v>
      </c>
      <c r="H14" s="165"/>
      <c r="I14" s="2"/>
    </row>
    <row r="15" spans="1:10" ht="16.5">
      <c r="A15" s="162" t="s">
        <v>5</v>
      </c>
      <c r="B15" s="162"/>
      <c r="C15" s="161">
        <v>1</v>
      </c>
      <c r="D15" s="161"/>
      <c r="E15" s="161">
        <v>1</v>
      </c>
      <c r="F15" s="161"/>
      <c r="G15" s="164">
        <v>55883.16</v>
      </c>
      <c r="H15" s="165"/>
      <c r="I15" s="2"/>
    </row>
    <row r="16" spans="1:10" ht="16.5">
      <c r="A16" s="162" t="s">
        <v>9</v>
      </c>
      <c r="B16" s="162"/>
      <c r="C16" s="161">
        <v>1</v>
      </c>
      <c r="D16" s="161"/>
      <c r="E16" s="161">
        <v>1</v>
      </c>
      <c r="F16" s="161"/>
      <c r="G16" s="164">
        <v>39872.050000000003</v>
      </c>
      <c r="H16" s="165"/>
      <c r="I16" s="2"/>
    </row>
    <row r="17" spans="1:9" ht="16.5">
      <c r="A17" s="163" t="s">
        <v>35</v>
      </c>
      <c r="B17" s="163"/>
      <c r="C17" s="96">
        <v>5</v>
      </c>
      <c r="D17" s="96"/>
      <c r="E17" s="96">
        <f>SUM(E13:F16)</f>
        <v>5</v>
      </c>
      <c r="F17" s="96"/>
      <c r="G17" s="166">
        <f>SUM(G13:H16)</f>
        <v>225332.65999999997</v>
      </c>
      <c r="H17" s="167"/>
      <c r="I17" s="2"/>
    </row>
    <row r="18" spans="1:9" ht="16.5">
      <c r="A18" s="72"/>
      <c r="B18" s="72"/>
      <c r="C18" s="72"/>
      <c r="D18" s="72"/>
      <c r="E18" s="72"/>
      <c r="F18" s="72"/>
      <c r="G18" s="72"/>
      <c r="H18" s="72"/>
      <c r="I18" s="2"/>
    </row>
    <row r="19" spans="1:9" ht="16.5">
      <c r="A19" s="72"/>
      <c r="B19" s="72"/>
      <c r="C19" s="72"/>
      <c r="D19" s="72"/>
      <c r="E19" s="72"/>
      <c r="F19" s="72"/>
      <c r="G19" s="72"/>
      <c r="H19" s="72"/>
      <c r="I19" s="2"/>
    </row>
    <row r="20" spans="1:9" ht="16.5">
      <c r="A20" s="3" t="s">
        <v>52</v>
      </c>
      <c r="B20" s="3"/>
      <c r="C20" s="3"/>
      <c r="D20" s="3"/>
      <c r="E20" s="3"/>
      <c r="F20" s="3"/>
      <c r="G20" s="3"/>
      <c r="H20" s="72"/>
      <c r="I20" s="2"/>
    </row>
    <row r="21" spans="1:9" ht="16.5">
      <c r="A21" s="96" t="s">
        <v>48</v>
      </c>
      <c r="B21" s="96"/>
      <c r="C21" s="77" t="s">
        <v>53</v>
      </c>
      <c r="D21" s="77" t="s">
        <v>22</v>
      </c>
      <c r="E21" s="77" t="s">
        <v>23</v>
      </c>
      <c r="F21" s="77" t="s">
        <v>24</v>
      </c>
      <c r="G21" s="77" t="s">
        <v>54</v>
      </c>
      <c r="H21" s="72"/>
      <c r="I21" s="2"/>
    </row>
    <row r="22" spans="1:9" ht="16.5">
      <c r="A22" s="162" t="s">
        <v>43</v>
      </c>
      <c r="B22" s="162"/>
      <c r="C22" s="78">
        <v>810</v>
      </c>
      <c r="D22" s="78">
        <v>810</v>
      </c>
      <c r="E22" s="78">
        <v>810</v>
      </c>
      <c r="F22" s="78">
        <v>810</v>
      </c>
      <c r="G22" s="78">
        <f>SUM(C22:F22)</f>
        <v>3240</v>
      </c>
      <c r="H22" s="72"/>
      <c r="I22" s="2"/>
    </row>
    <row r="23" spans="1:9" ht="16.5">
      <c r="A23" s="162" t="s">
        <v>7</v>
      </c>
      <c r="B23" s="162"/>
      <c r="C23" s="78">
        <v>405</v>
      </c>
      <c r="D23" s="78">
        <v>405</v>
      </c>
      <c r="E23" s="78">
        <v>405</v>
      </c>
      <c r="F23" s="78">
        <v>405</v>
      </c>
      <c r="G23" s="78">
        <f>SUM(C23:F23)</f>
        <v>1620</v>
      </c>
      <c r="H23" s="72"/>
      <c r="I23" s="2"/>
    </row>
    <row r="24" spans="1:9" ht="16.5">
      <c r="A24" s="162" t="s">
        <v>5</v>
      </c>
      <c r="B24" s="162"/>
      <c r="C24" s="78">
        <v>405</v>
      </c>
      <c r="D24" s="78">
        <v>405</v>
      </c>
      <c r="E24" s="78">
        <v>405</v>
      </c>
      <c r="F24" s="78">
        <v>405</v>
      </c>
      <c r="G24" s="78">
        <f>SUM(C24:F24)</f>
        <v>1620</v>
      </c>
      <c r="H24" s="72"/>
      <c r="I24" s="2"/>
    </row>
    <row r="25" spans="1:9" ht="16.5">
      <c r="A25" s="162" t="s">
        <v>9</v>
      </c>
      <c r="B25" s="162"/>
      <c r="C25" s="78">
        <v>405</v>
      </c>
      <c r="D25" s="78">
        <v>405</v>
      </c>
      <c r="E25" s="78">
        <v>405</v>
      </c>
      <c r="F25" s="78">
        <v>405</v>
      </c>
      <c r="G25" s="78">
        <f>SUM(C25:F25)</f>
        <v>1620</v>
      </c>
      <c r="H25" s="72"/>
      <c r="I25" s="2"/>
    </row>
    <row r="26" spans="1:9" ht="16.5">
      <c r="A26" s="163" t="s">
        <v>35</v>
      </c>
      <c r="B26" s="163"/>
      <c r="C26" s="79">
        <f>SUM(C22:C25)</f>
        <v>2025</v>
      </c>
      <c r="D26" s="79">
        <f>SUM(D22:D25)</f>
        <v>2025</v>
      </c>
      <c r="E26" s="79">
        <f>SUM(E22:E25)</f>
        <v>2025</v>
      </c>
      <c r="F26" s="79">
        <f>SUM(F22:F25)</f>
        <v>2025</v>
      </c>
      <c r="G26" s="79">
        <f>SUM(G22:G25)</f>
        <v>8100</v>
      </c>
      <c r="H26" s="72"/>
      <c r="I26" s="2"/>
    </row>
    <row r="27" spans="1:9" ht="16.5">
      <c r="A27" s="72"/>
      <c r="B27" s="72"/>
      <c r="C27" s="73"/>
      <c r="D27" s="73"/>
      <c r="E27" s="73"/>
      <c r="F27" s="73"/>
      <c r="G27" s="73"/>
      <c r="H27" s="72"/>
      <c r="I27" s="2"/>
    </row>
    <row r="28" spans="1:9" ht="16.5">
      <c r="A28" s="72"/>
      <c r="B28" s="72"/>
      <c r="C28" s="72"/>
      <c r="D28" s="72"/>
      <c r="E28" s="72"/>
      <c r="F28" s="72"/>
      <c r="G28" s="72"/>
      <c r="H28" s="72"/>
      <c r="I28" s="2"/>
    </row>
    <row r="29" spans="1:9" ht="16.5">
      <c r="A29" s="170" t="s">
        <v>55</v>
      </c>
      <c r="B29" s="170"/>
      <c r="C29" s="170"/>
      <c r="D29" s="170"/>
      <c r="E29" s="170"/>
      <c r="F29" s="81">
        <v>18240</v>
      </c>
      <c r="G29" s="72"/>
      <c r="H29" s="72"/>
      <c r="I29" s="2"/>
    </row>
    <row r="30" spans="1:9" ht="16.5">
      <c r="A30" s="72"/>
      <c r="B30" s="72"/>
      <c r="C30" s="72"/>
      <c r="D30" s="72"/>
      <c r="E30" s="72"/>
      <c r="F30" s="72"/>
      <c r="G30" s="72"/>
      <c r="H30" s="72"/>
      <c r="I30" s="2"/>
    </row>
    <row r="31" spans="1:9" ht="16.5">
      <c r="A31" s="72"/>
      <c r="B31" s="72"/>
      <c r="C31" s="72"/>
      <c r="D31" s="72"/>
      <c r="E31" s="72"/>
      <c r="F31" s="72"/>
      <c r="G31" s="72"/>
      <c r="H31" s="72"/>
      <c r="I31" s="2"/>
    </row>
    <row r="32" spans="1:9" ht="16.5">
      <c r="A32" s="72"/>
      <c r="B32" s="3" t="s">
        <v>56</v>
      </c>
      <c r="C32" s="3"/>
      <c r="D32" s="3"/>
      <c r="E32" s="3"/>
      <c r="F32" s="3"/>
      <c r="G32" s="3"/>
      <c r="H32" s="72"/>
      <c r="I32" s="2"/>
    </row>
    <row r="33" spans="1:9" ht="16.5">
      <c r="A33" s="72"/>
      <c r="B33" s="168"/>
      <c r="C33" s="168"/>
      <c r="D33" s="168"/>
      <c r="E33" s="75" t="s">
        <v>57</v>
      </c>
      <c r="F33" s="75" t="s">
        <v>58</v>
      </c>
      <c r="G33" s="75" t="s">
        <v>3</v>
      </c>
      <c r="H33" s="72"/>
      <c r="I33" s="2"/>
    </row>
    <row r="34" spans="1:9" ht="16.5">
      <c r="A34" s="72"/>
      <c r="B34" s="169" t="s">
        <v>59</v>
      </c>
      <c r="C34" s="169"/>
      <c r="D34" s="169"/>
      <c r="E34" s="76">
        <v>12</v>
      </c>
      <c r="F34" s="76">
        <v>27</v>
      </c>
      <c r="G34" s="76">
        <v>39</v>
      </c>
      <c r="H34" s="72"/>
      <c r="I34" s="2"/>
    </row>
    <row r="35" spans="1:9" ht="16.5">
      <c r="A35" s="72"/>
      <c r="B35" s="169" t="s">
        <v>60</v>
      </c>
      <c r="C35" s="169"/>
      <c r="D35" s="169"/>
      <c r="E35" s="76">
        <v>2</v>
      </c>
      <c r="F35" s="76">
        <v>3</v>
      </c>
      <c r="G35" s="76">
        <v>5</v>
      </c>
      <c r="H35" s="72"/>
      <c r="I35" s="2"/>
    </row>
    <row r="36" spans="1:9" ht="16.5">
      <c r="A36" s="72"/>
      <c r="B36" s="72"/>
      <c r="C36" s="72"/>
      <c r="D36" s="72"/>
      <c r="E36" s="72"/>
      <c r="F36" s="72"/>
      <c r="G36" s="72"/>
      <c r="H36" s="72"/>
      <c r="I36" s="2"/>
    </row>
    <row r="37" spans="1:9" ht="16.5">
      <c r="A37" s="72"/>
      <c r="B37" s="72"/>
      <c r="C37" s="72"/>
      <c r="D37" s="72"/>
      <c r="E37" s="72"/>
      <c r="F37" s="72"/>
      <c r="G37" s="72"/>
      <c r="H37" s="72"/>
      <c r="I37" s="2"/>
    </row>
    <row r="38" spans="1:9" ht="16.5">
      <c r="A38" s="72"/>
      <c r="B38" s="72"/>
      <c r="C38" s="72"/>
      <c r="D38" s="72"/>
      <c r="E38" s="72"/>
      <c r="F38" s="72"/>
      <c r="G38" s="72"/>
      <c r="H38" s="72"/>
      <c r="I38" s="2"/>
    </row>
  </sheetData>
  <mergeCells count="40">
    <mergeCell ref="B33:D33"/>
    <mergeCell ref="B34:D34"/>
    <mergeCell ref="B35:D35"/>
    <mergeCell ref="A29:E29"/>
    <mergeCell ref="A22:B22"/>
    <mergeCell ref="A23:B23"/>
    <mergeCell ref="A24:B24"/>
    <mergeCell ref="A25:B25"/>
    <mergeCell ref="A26:B26"/>
    <mergeCell ref="A17:B17"/>
    <mergeCell ref="C17:D17"/>
    <mergeCell ref="E17:F17"/>
    <mergeCell ref="G17:H17"/>
    <mergeCell ref="A21:B21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8:C8"/>
    <mergeCell ref="A12:B12"/>
    <mergeCell ref="C12:D12"/>
    <mergeCell ref="E12:F12"/>
    <mergeCell ref="G12:H12"/>
    <mergeCell ref="A1:F1"/>
    <mergeCell ref="A4:C4"/>
    <mergeCell ref="A5:C5"/>
    <mergeCell ref="A6:C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C47" sqref="C47"/>
    </sheetView>
  </sheetViews>
  <sheetFormatPr baseColWidth="10" defaultRowHeight="15"/>
  <cols>
    <col min="1" max="1" width="22.7109375" bestFit="1" customWidth="1"/>
    <col min="2" max="2" width="19.85546875" customWidth="1"/>
    <col min="3" max="3" width="17.85546875" customWidth="1"/>
    <col min="4" max="4" width="18" customWidth="1"/>
    <col min="5" max="5" width="23.42578125" customWidth="1"/>
  </cols>
  <sheetData>
    <row r="1" spans="1:6" ht="15" customHeight="1">
      <c r="A1" s="171" t="s">
        <v>111</v>
      </c>
      <c r="B1" s="171"/>
      <c r="C1" s="171"/>
      <c r="D1" s="171"/>
      <c r="E1" s="171"/>
    </row>
    <row r="3" spans="1:6" ht="28.5">
      <c r="A3" s="178"/>
      <c r="B3" s="179" t="s">
        <v>113</v>
      </c>
      <c r="C3" s="179" t="s">
        <v>114</v>
      </c>
      <c r="D3" s="179" t="s">
        <v>115</v>
      </c>
    </row>
    <row r="4" spans="1:6">
      <c r="A4" s="173" t="s">
        <v>116</v>
      </c>
      <c r="B4" s="174">
        <v>11182</v>
      </c>
      <c r="C4" s="174">
        <v>70590</v>
      </c>
      <c r="D4" s="175">
        <v>0.15840000000000001</v>
      </c>
    </row>
    <row r="5" spans="1:6" ht="16.5">
      <c r="A5" s="173" t="s">
        <v>117</v>
      </c>
      <c r="B5" s="174">
        <v>165728</v>
      </c>
      <c r="C5" s="174">
        <v>177668</v>
      </c>
      <c r="D5" s="175">
        <v>0.93279999999999996</v>
      </c>
      <c r="F5" s="2" t="s">
        <v>112</v>
      </c>
    </row>
    <row r="6" spans="1:6" ht="28.5">
      <c r="A6" s="173" t="s">
        <v>118</v>
      </c>
      <c r="B6" s="174">
        <v>71011</v>
      </c>
      <c r="C6" s="174">
        <v>72000</v>
      </c>
      <c r="D6" s="175">
        <v>0.98629999999999995</v>
      </c>
    </row>
    <row r="7" spans="1:6">
      <c r="A7" s="173" t="s">
        <v>119</v>
      </c>
      <c r="B7" s="174">
        <v>8100</v>
      </c>
      <c r="C7" s="174">
        <v>18240</v>
      </c>
      <c r="D7" s="175">
        <v>0.44409999999999999</v>
      </c>
    </row>
    <row r="8" spans="1:6">
      <c r="A8" s="180" t="s">
        <v>3</v>
      </c>
      <c r="B8" s="181">
        <v>256021</v>
      </c>
      <c r="C8" s="181">
        <v>338498</v>
      </c>
      <c r="D8" s="185">
        <v>0.75629999999999997</v>
      </c>
    </row>
    <row r="11" spans="1:6" ht="17.25">
      <c r="A11" s="171" t="s">
        <v>120</v>
      </c>
      <c r="B11" s="171"/>
      <c r="C11" s="171"/>
      <c r="D11" s="171"/>
      <c r="E11" s="171"/>
    </row>
    <row r="12" spans="1:6" ht="28.5">
      <c r="A12" s="178"/>
      <c r="B12" s="179" t="s">
        <v>121</v>
      </c>
      <c r="C12" s="179" t="s">
        <v>122</v>
      </c>
      <c r="D12" s="179" t="s">
        <v>123</v>
      </c>
    </row>
    <row r="13" spans="1:6">
      <c r="A13" s="173" t="s">
        <v>116</v>
      </c>
      <c r="B13" s="174">
        <v>59</v>
      </c>
      <c r="C13" s="174">
        <v>14720</v>
      </c>
      <c r="D13" s="176">
        <v>4.01</v>
      </c>
    </row>
    <row r="14" spans="1:6" ht="16.5">
      <c r="A14" s="173" t="s">
        <v>117</v>
      </c>
      <c r="B14" s="174">
        <v>140</v>
      </c>
      <c r="C14" s="174">
        <v>25618</v>
      </c>
      <c r="D14" s="176">
        <v>5.46</v>
      </c>
      <c r="F14" s="2" t="s">
        <v>124</v>
      </c>
    </row>
    <row r="15" spans="1:6" ht="28.5">
      <c r="A15" s="173" t="s">
        <v>118</v>
      </c>
      <c r="B15" s="174">
        <v>117</v>
      </c>
      <c r="C15" s="174">
        <v>19439</v>
      </c>
      <c r="D15" s="176">
        <v>6.02</v>
      </c>
      <c r="F15" s="2" t="s">
        <v>125</v>
      </c>
    </row>
    <row r="16" spans="1:6">
      <c r="A16" s="173" t="s">
        <v>119</v>
      </c>
      <c r="B16" s="174">
        <v>5</v>
      </c>
      <c r="C16" s="174">
        <v>1222</v>
      </c>
      <c r="D16" s="176">
        <v>4.9000000000000004</v>
      </c>
    </row>
    <row r="17" spans="1:5">
      <c r="A17" s="180" t="s">
        <v>3</v>
      </c>
      <c r="B17" s="181">
        <v>321</v>
      </c>
      <c r="C17" s="181">
        <v>60999</v>
      </c>
      <c r="D17" s="182">
        <v>5.26</v>
      </c>
    </row>
    <row r="20" spans="1:5" ht="17.25">
      <c r="A20" s="171" t="s">
        <v>126</v>
      </c>
      <c r="B20" s="171"/>
      <c r="C20" s="171"/>
      <c r="D20" s="171"/>
      <c r="E20" s="171"/>
    </row>
    <row r="21" spans="1:5">
      <c r="A21" s="178"/>
      <c r="B21" s="179" t="s">
        <v>1</v>
      </c>
      <c r="C21" s="179" t="s">
        <v>2</v>
      </c>
      <c r="D21" s="179" t="s">
        <v>3</v>
      </c>
    </row>
    <row r="22" spans="1:5">
      <c r="A22" s="173" t="s">
        <v>116</v>
      </c>
      <c r="B22" s="174">
        <v>31</v>
      </c>
      <c r="C22" s="174">
        <v>28</v>
      </c>
      <c r="D22" s="177">
        <v>59</v>
      </c>
    </row>
    <row r="23" spans="1:5">
      <c r="A23" s="173" t="s">
        <v>117</v>
      </c>
      <c r="B23" s="174">
        <v>108</v>
      </c>
      <c r="C23" s="174">
        <v>32</v>
      </c>
      <c r="D23" s="177">
        <v>140</v>
      </c>
    </row>
    <row r="24" spans="1:5" ht="28.5">
      <c r="A24" s="173" t="s">
        <v>118</v>
      </c>
      <c r="B24" s="174">
        <v>66</v>
      </c>
      <c r="C24" s="174">
        <v>51</v>
      </c>
      <c r="D24" s="177">
        <v>117</v>
      </c>
    </row>
    <row r="25" spans="1:5">
      <c r="A25" s="173" t="s">
        <v>119</v>
      </c>
      <c r="B25" s="174">
        <v>2</v>
      </c>
      <c r="C25" s="174">
        <v>3</v>
      </c>
      <c r="D25" s="177">
        <v>5</v>
      </c>
    </row>
    <row r="26" spans="1:5">
      <c r="A26" s="183" t="s">
        <v>3</v>
      </c>
      <c r="B26" s="184">
        <v>207</v>
      </c>
      <c r="C26" s="184">
        <v>114</v>
      </c>
      <c r="D26" s="184">
        <v>321</v>
      </c>
    </row>
    <row r="27" spans="1:5" ht="15.75">
      <c r="A27" s="172"/>
    </row>
    <row r="30" spans="1:5" ht="17.25">
      <c r="A30" s="171" t="s">
        <v>127</v>
      </c>
      <c r="B30" s="171"/>
      <c r="C30" s="171"/>
      <c r="D30" s="171"/>
      <c r="E30" s="171"/>
    </row>
    <row r="31" spans="1:5">
      <c r="A31" s="188"/>
      <c r="B31" s="187"/>
    </row>
    <row r="32" spans="1:5">
      <c r="A32" s="188"/>
      <c r="B32" s="186"/>
    </row>
    <row r="33" spans="1:4" ht="15" customHeight="1">
      <c r="A33" s="188"/>
      <c r="B33" s="2" t="s">
        <v>128</v>
      </c>
      <c r="C33" s="2"/>
      <c r="D33" s="2"/>
    </row>
    <row r="35" spans="1:4" ht="16.5">
      <c r="B35" s="191">
        <v>10.8</v>
      </c>
      <c r="C35" s="190">
        <v>1.2999999999999999E-3</v>
      </c>
    </row>
    <row r="36" spans="1:4" ht="16.5">
      <c r="B36" s="192" t="s">
        <v>129</v>
      </c>
      <c r="C36" s="192" t="s">
        <v>130</v>
      </c>
    </row>
    <row r="40" spans="1:4" ht="15.75">
      <c r="A40" s="189"/>
    </row>
    <row r="42" spans="1:4" ht="16.5">
      <c r="A42" s="2" t="s">
        <v>131</v>
      </c>
    </row>
    <row r="43" spans="1:4" s="2" customFormat="1" ht="16.5">
      <c r="A43" s="193" t="s">
        <v>132</v>
      </c>
    </row>
  </sheetData>
  <mergeCells count="5">
    <mergeCell ref="A1:E1"/>
    <mergeCell ref="A11:E11"/>
    <mergeCell ref="A20:E20"/>
    <mergeCell ref="A31:A33"/>
    <mergeCell ref="A30:E30"/>
  </mergeCells>
  <hyperlinks>
    <hyperlink ref="A43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ADMINISTRACIÓN GENERAL</vt:lpstr>
      <vt:lpstr>PERSONAL ESTATUTARIO</vt:lpstr>
      <vt:lpstr>PERSONAL DOCENTE NO UNIVERSITAR</vt:lpstr>
      <vt:lpstr>ADMINISTRACIÓN DE JUSTICIA</vt:lpstr>
      <vt:lpstr>DATOS ESTADÍSTICOS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Órganos de representación de los empleados públicos (año 2024)</dc:title>
  <dc:creator>Gobierno de Aragón</dc:creator>
  <cp:lastModifiedBy>Usuario</cp:lastModifiedBy>
  <dcterms:created xsi:type="dcterms:W3CDTF">2025-05-09T11:00:29Z</dcterms:created>
  <dcterms:modified xsi:type="dcterms:W3CDTF">2025-05-15T11:46:17Z</dcterms:modified>
</cp:coreProperties>
</file>