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firstSheet="2" activeTab="2"/>
  </bookViews>
  <sheets>
    <sheet name="PARA OCULTAR POSITIVIDAD" sheetId="2" state="hidden" r:id="rId1"/>
    <sheet name="para ocultar " sheetId="3" state="hidden" r:id="rId2"/>
    <sheet name="20210531" sheetId="4" r:id="rId3"/>
  </sheets>
  <definedNames>
    <definedName name="_xlnm._FilterDatabase" localSheetId="1" hidden="1">'para ocultar '!$G$81:$I$81</definedName>
    <definedName name="_xlnm.Print_Area" localSheetId="0">'PARA OCULTAR POSITIVIDAD'!$A$16:$E$49</definedName>
  </definedNames>
  <calcPr calcId="124519"/>
</workbook>
</file>

<file path=xl/calcChain.xml><?xml version="1.0" encoding="utf-8"?>
<calcChain xmlns="http://schemas.openxmlformats.org/spreadsheetml/2006/main">
  <c r="N102" i="3"/>
  <c r="E25" i="2"/>
  <c r="E37" l="1"/>
  <c r="B8" l="1"/>
  <c r="C8"/>
  <c r="B9"/>
  <c r="C9"/>
  <c r="B10"/>
  <c r="C10"/>
  <c r="C11"/>
  <c r="B2" l="1"/>
  <c r="B88" i="3" l="1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C12" i="2" l="1"/>
  <c r="D5" l="1"/>
  <c r="B12" l="1"/>
  <c r="B11"/>
  <c r="C21" l="1"/>
  <c r="C20" l="1"/>
  <c r="C18"/>
  <c r="C17"/>
  <c r="C19"/>
  <c r="C5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<sst xmlns="http://schemas.openxmlformats.org/spreadsheetml/2006/main" count="545" uniqueCount="330">
  <si>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</si>
  <si>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</si>
  <si>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</si>
  <si>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</si>
  <si>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</si>
  <si>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</si>
  <si>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</si>
  <si>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</si>
  <si>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</si>
  <si>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</si>
  <si>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</si>
  <si>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</si>
  <si>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</si>
  <si>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</si>
  <si>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</si>
  <si>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</si>
  <si>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</si>
  <si>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</si>
  <si>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</si>
  <si>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</si>
  <si>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</si>
  <si>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</si>
  <si>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</si>
  <si>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</si>
  <si>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</si>
  <si>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</si>
  <si>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</si>
  <si>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</si>
  <si>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</si>
  <si>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</si>
  <si>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</si>
  <si>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</si>
  <si>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</si>
  <si>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</si>
  <si>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</si>
  <si>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</si>
  <si>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</si>
  <si>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DATO DE SIVIES. SIEMPRE NOTIFICADO A SIVIES</t>
  </si>
  <si>
    <t xml:space="preserve">DE DATA COVID (MAPA ZONAS) SELECCIONANDO EL DIA </t>
  </si>
  <si>
    <t>DATO DE APPSANIDAD (correo pcr ag)</t>
  </si>
  <si>
    <t>Del kettle de TODOS LOS CASOS POR FECHA DE ULTIMO RESULTADO. TIPO PRUEBA. FilleZilla y ejecutar R</t>
  </si>
  <si>
    <t>Calatayud Urbana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</si>
  <si>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</si>
  <si>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</si>
  <si>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</si>
  <si>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</si>
  <si>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</si>
  <si>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</si>
  <si>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</si>
  <si>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</si>
  <si>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</si>
  <si>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</si>
  <si>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</si>
  <si>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</si>
  <si>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</si>
  <si>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</si>
  <si>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</si>
  <si>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</si>
  <si>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</si>
  <si>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</si>
  <si>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</si>
  <si>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</si>
  <si>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</si>
  <si>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</si>
  <si>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</si>
  <si>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</si>
  <si>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</si>
  <si>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</si>
  <si>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</si>
  <si>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</si>
  <si>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</si>
  <si>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</si>
  <si>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</si>
  <si>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</si>
  <si>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</si>
  <si>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</si>
  <si>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</si>
  <si>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</si>
  <si>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</si>
  <si>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</si>
  <si>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</si>
  <si>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</si>
  <si>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</si>
  <si>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</si>
  <si>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</si>
  <si>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</si>
  <si>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</si>
  <si>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</si>
  <si>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</si>
  <si>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</si>
  <si>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</si>
  <si>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</si>
  <si>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</si>
  <si>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</si>
  <si>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</si>
  <si>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</si>
  <si>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</si>
  <si>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</si>
  <si>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</si>
  <si>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</si>
  <si>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</si>
  <si>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</si>
  <si>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</si>
  <si>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</si>
  <si>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</si>
  <si>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</si>
  <si>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</si>
  <si>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</si>
  <si>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</si>
  <si>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</si>
  <si>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</si>
  <si>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</si>
  <si>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</si>
  <si>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</si>
  <si>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</si>
  <si>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</si>
  <si>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</si>
  <si>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</si>
  <si>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</si>
  <si>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</si>
  <si>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</si>
  <si>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</si>
  <si>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</si>
  <si>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</si>
  <si>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</si>
  <si>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</si>
  <si>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</si>
  <si>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</si>
  <si>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</si>
  <si>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</si>
  <si>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</si>
  <si>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</si>
  <si>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</si>
  <si>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</si>
  <si>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</si>
  <si>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</si>
  <si>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</si>
  <si>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</si>
  <si>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</si>
  <si>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</si>
  <si>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</si>
  <si>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</si>
  <si>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</si>
  <si>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</si>
  <si>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</si>
  <si>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</si>
  <si>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</si>
  <si>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</si>
  <si>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</si>
  <si>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</si>
  <si>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</si>
  <si>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</si>
  <si>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</si>
  <si>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</si>
  <si>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</si>
  <si>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</si>
  <si>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</si>
  <si>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</si>
  <si>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</si>
  <si>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</si>
  <si>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</si>
  <si>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</si>
  <si>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</si>
  <si>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</si>
  <si>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</si>
  <si>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</si>
  <si>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</si>
  <si>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</si>
  <si>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</si>
  <si>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</si>
  <si>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</si>
  <si>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</si>
  <si>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</si>
  <si>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</si>
  <si>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</si>
  <si>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</si>
  <si>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</si>
  <si>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Otros</t>
  </si>
  <si>
    <t>Zuera</t>
  </si>
  <si>
    <t>Utebo **</t>
  </si>
  <si>
    <t>Escolar</t>
  </si>
  <si>
    <t>Colombia</t>
  </si>
  <si>
    <t>TERUEL</t>
  </si>
  <si>
    <t>Marruecos</t>
  </si>
  <si>
    <t>Cuarte De Huerva **</t>
  </si>
  <si>
    <t>Monzón **</t>
  </si>
  <si>
    <t>Nicaragua</t>
  </si>
  <si>
    <t>Bulgaria</t>
  </si>
  <si>
    <t>Ecuador</t>
  </si>
  <si>
    <t>Ghana</t>
  </si>
  <si>
    <t>24.85</t>
  </si>
  <si>
    <t>Tauste</t>
  </si>
  <si>
    <t>Alagón</t>
  </si>
  <si>
    <t>Ainzón</t>
  </si>
  <si>
    <t>Nonaspe</t>
  </si>
  <si>
    <t>Poleñino</t>
  </si>
  <si>
    <t>Lalueza</t>
  </si>
  <si>
    <t>Muela (La)</t>
  </si>
  <si>
    <t>Sallent De Gállego</t>
  </si>
  <si>
    <t>36.42</t>
  </si>
  <si>
    <t>0.66</t>
  </si>
  <si>
    <t>3.97</t>
  </si>
  <si>
    <t>1.99</t>
  </si>
  <si>
    <t>4.64</t>
  </si>
  <si>
    <t>52.32</t>
  </si>
  <si>
    <t>80.13</t>
  </si>
  <si>
    <t>Rumania</t>
  </si>
  <si>
    <t>3.31</t>
  </si>
  <si>
    <t>2.65</t>
  </si>
  <si>
    <t>Mauritania</t>
  </si>
  <si>
    <t>1.32</t>
  </si>
  <si>
    <t>Peru</t>
  </si>
  <si>
    <t>República Árabe Saharaui Democrática</t>
  </si>
  <si>
    <t>Senegal</t>
  </si>
  <si>
    <t>Siria</t>
  </si>
  <si>
    <t>50.33</t>
  </si>
  <si>
    <t>Cadrete</t>
  </si>
  <si>
    <t>Cañada De Verich (La)</t>
  </si>
  <si>
    <t>Alberuela De Tubo</t>
  </si>
  <si>
    <t>Barbastro **</t>
  </si>
  <si>
    <t>Biota</t>
  </si>
  <si>
    <t>Cella</t>
  </si>
  <si>
    <t>Fraga **</t>
  </si>
  <si>
    <t>Mallén</t>
  </si>
  <si>
    <t>Villamayor De Gállego</t>
  </si>
  <si>
    <t>Zona básica sin identificar</t>
  </si>
  <si>
    <t>Total casos confirmados</t>
  </si>
  <si>
    <t>100.00</t>
  </si>
  <si>
    <t>ALCAÑIZ</t>
  </si>
  <si>
    <t>CALATAYUD</t>
  </si>
  <si>
    <t>GRUPO EDAD</t>
  </si>
  <si>
    <t>HOMBRE</t>
  </si>
  <si>
    <t>MUJER</t>
  </si>
  <si>
    <t>&lt; de un año</t>
  </si>
  <si>
    <t>0.00</t>
  </si>
  <si>
    <t>13.39</t>
  </si>
  <si>
    <t>15.75</t>
  </si>
  <si>
    <t>14.17</t>
  </si>
  <si>
    <t>19.69</t>
  </si>
  <si>
    <t>22.05</t>
  </si>
  <si>
    <t>7.87</t>
  </si>
  <si>
    <t>3.94</t>
  </si>
  <si>
    <t>Mayor de 74 años</t>
  </si>
  <si>
    <t>2.36</t>
  </si>
  <si>
    <t>SECTOR</t>
  </si>
  <si>
    <t>CASOS</t>
  </si>
  <si>
    <t>BARBASTRO</t>
  </si>
  <si>
    <t>Distribución por Zona Básica de Salud</t>
  </si>
  <si>
    <t>ZONA BÁSICA DE SALUD</t>
  </si>
  <si>
    <t>UNIVERSITAS</t>
  </si>
  <si>
    <t>AVENIDA CATALUÑA</t>
  </si>
  <si>
    <t>SAGASTA-RUISEÑORES</t>
  </si>
  <si>
    <t>LAS FUENTES NORTE</t>
  </si>
  <si>
    <t>VALDESPARTERA-MONTECANAL</t>
  </si>
  <si>
    <t>ACTUR OESTE</t>
  </si>
  <si>
    <t>ARRABAL</t>
  </si>
  <si>
    <t>EJEA DE LOS CABALLEROS</t>
  </si>
  <si>
    <t>TERUEL CENTRO</t>
  </si>
  <si>
    <t>ACTUR NORTE</t>
  </si>
  <si>
    <t>DELICIAS SUR</t>
  </si>
  <si>
    <t>HUESCA CAPITAL Nº 2 (SANTO GRIAL)</t>
  </si>
  <si>
    <t>HUESCA RURAL</t>
  </si>
  <si>
    <t>MAELLA</t>
  </si>
  <si>
    <t>MONZON URBANA</t>
  </si>
  <si>
    <t>SAN PABLO</t>
  </si>
  <si>
    <t>TERUEL ENSANCHE</t>
  </si>
  <si>
    <t>TORRERO LA PAZ</t>
  </si>
  <si>
    <t>ZALFONADA</t>
  </si>
  <si>
    <t>ACTUR SUR</t>
  </si>
  <si>
    <t>AINSA</t>
  </si>
  <si>
    <t>CASTEJON DE SOS</t>
  </si>
  <si>
    <t>FUENTES DE EBRO</t>
  </si>
  <si>
    <t>GRAÑEN</t>
  </si>
  <si>
    <t>MIRALBUENO-GARRAPINILLOS</t>
  </si>
  <si>
    <t>ROMAREDA - SEMINARIO</t>
  </si>
  <si>
    <t>SAN JOSE CENTRO</t>
  </si>
  <si>
    <t>BORJA</t>
  </si>
  <si>
    <t>CARIÑENA</t>
  </si>
  <si>
    <t>DELICIAS NORTE</t>
  </si>
  <si>
    <t>EPILA</t>
  </si>
  <si>
    <t>FERNANDO EL CATOLICO</t>
  </si>
  <si>
    <t>FRAGA</t>
  </si>
  <si>
    <t>HUESCA CAPITAL Nº 1 (PERPETUO SOCORRO)</t>
  </si>
  <si>
    <t>HUESCA CAPITAL Nº 3 (PIRINEOS)</t>
  </si>
  <si>
    <t>ILLUECA</t>
  </si>
  <si>
    <t>INDEPENDENCIA</t>
  </si>
  <si>
    <t>MADRE VEDRUNA-MIRAFLORES</t>
  </si>
  <si>
    <t>MONZON RURAL</t>
  </si>
  <si>
    <t>PARQUE GOYA</t>
  </si>
  <si>
    <t>REBOLERIA</t>
  </si>
  <si>
    <t>SABIÑANIGO</t>
  </si>
  <si>
    <t>SANTA ISABEL</t>
  </si>
  <si>
    <t>5 casos o más</t>
  </si>
  <si>
    <t>Distribución por Comarca</t>
  </si>
  <si>
    <t>COMARCA</t>
  </si>
  <si>
    <t>MANCOMUNIDAD CENTRAL DE ZARAGOZA</t>
  </si>
  <si>
    <t>COMUNIDAD DE TERUEL</t>
  </si>
  <si>
    <t>HOYA DE HUESCA / PLANA DE UESCA</t>
  </si>
  <si>
    <t>CINCO VILLAS</t>
  </si>
  <si>
    <t>BAJO ARAGÓN-CASPE / BAIX ARAGÓ-CASP</t>
  </si>
  <si>
    <t>CINCA MEDIO</t>
  </si>
  <si>
    <t>BAJO ARAGÓN</t>
  </si>
  <si>
    <t>LA RIBAGORZA</t>
  </si>
  <si>
    <t>LOS MONEGROS</t>
  </si>
  <si>
    <t>RIBERA BAJA DEL EBRO</t>
  </si>
  <si>
    <t>SOBRARBE</t>
  </si>
  <si>
    <t>ALTO GÁLLEGO</t>
  </si>
  <si>
    <t>ARANDA</t>
  </si>
  <si>
    <t>BAJO CINCA / BAIX CINCA</t>
  </si>
  <si>
    <t>CAMPO DE BORJA</t>
  </si>
  <si>
    <t>CAMPO DE CARIÑENA</t>
  </si>
  <si>
    <t>LA LITERA / LA LLITERA</t>
  </si>
  <si>
    <t>SOMONTANO DE BARBASTRO</t>
  </si>
  <si>
    <t>VALDEJALÓN</t>
  </si>
  <si>
    <t>Desconocidos</t>
  </si>
  <si>
    <t>MUNICIPIO</t>
  </si>
  <si>
    <t>ZARAGOZA</t>
  </si>
  <si>
    <t>MONZÓN</t>
  </si>
  <si>
    <t>Distribución por Municipio mayor de 10.000 habitantes</t>
  </si>
  <si>
    <r>
      <rPr>
        <b/>
        <sz val="12"/>
        <color theme="1"/>
        <rFont val="Calibri"/>
        <family val="2"/>
        <scheme val="minor"/>
      </rPr>
      <t>Distribución por Grupo de Edad y Sexo</t>
    </r>
    <r>
      <rPr>
        <sz val="11"/>
        <color theme="1"/>
        <rFont val="Calibri"/>
        <family val="2"/>
        <scheme val="minor"/>
      </rPr>
      <t xml:space="preserve">
En </t>
    </r>
    <r>
      <rPr>
        <b/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casos confirmados no ha sido posible identificar la edad y/o sexo.</t>
    </r>
  </si>
  <si>
    <r>
      <t xml:space="preserve">En </t>
    </r>
    <r>
      <rPr>
        <b/>
        <sz val="11"/>
        <color rgb="FFFF0000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casos confirmados no ha sido posible identificar la Zona Básica de Salud.</t>
    </r>
  </si>
  <si>
    <r>
      <rPr>
        <b/>
        <sz val="12"/>
        <color theme="1"/>
        <rFont val="Calibri"/>
        <family val="2"/>
        <scheme val="minor"/>
      </rPr>
      <t>Distribución por Sector</t>
    </r>
    <r>
      <rPr>
        <sz val="11"/>
        <color theme="1"/>
        <rFont val="Calibri"/>
        <family val="2"/>
        <scheme val="minor"/>
      </rPr>
      <t xml:space="preserve">
En </t>
    </r>
    <r>
      <rPr>
        <b/>
        <sz val="11"/>
        <color rgb="FFFF0000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casos confirmados no ha sido posible identificar el sector.</t>
    </r>
  </si>
  <si>
    <r>
      <t xml:space="preserve">En 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casos confirmados no ha sido posible identificar la Comarca.</t>
    </r>
  </si>
  <si>
    <t xml:space="preserve">Se muestran los casos de los municipios de más de 10.000 habitantes. </t>
  </si>
  <si>
    <t>En 4 casos confirmados no ha sido posible identificar el municipio.</t>
  </si>
  <si>
    <t>PROVINCIA</t>
  </si>
  <si>
    <t>NA</t>
  </si>
  <si>
    <t>OTROS</t>
  </si>
  <si>
    <t>ARAGÓN</t>
  </si>
  <si>
    <t>Distribución por Provincia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</si>
</sst>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7" borderId="0" applyNumberFormat="0" applyBorder="0" applyAlignment="0" applyProtection="0"/>
    <xf numFmtId="0" fontId="2" fillId="8" borderId="6" applyNumberFormat="0" applyFont="0" applyAlignment="0" applyProtection="0"/>
  </cellStyleXfs>
  <cellXfs count="9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0" fillId="8" borderId="6" xfId="3" applyFont="1"/>
    <xf numFmtId="0" fontId="8" fillId="7" borderId="0" xfId="2"/>
    <xf numFmtId="0" fontId="8" fillId="7" borderId="0" xfId="2" applyAlignment="1">
      <alignment horizontal="center" vertical="center" wrapText="1"/>
    </xf>
    <xf numFmtId="14" fontId="0" fillId="0" borderId="0" xfId="0" applyNumberFormat="1"/>
    <xf numFmtId="2" fontId="0" fillId="5" borderId="0" xfId="0" applyNumberFormat="1" applyFill="1"/>
    <xf numFmtId="0" fontId="16" fillId="0" borderId="0" xfId="0" applyFont="1" applyFill="1"/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justify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14" fillId="11" borderId="1" xfId="0" applyFont="1" applyFill="1" applyBorder="1" applyAlignment="1">
      <alignment vertical="center" wrapText="1"/>
    </xf>
    <xf numFmtId="9" fontId="0" fillId="0" borderId="0" xfId="1" applyFont="1" applyFill="1"/>
    <xf numFmtId="0" fontId="17" fillId="0" borderId="0" xfId="0" applyFont="1"/>
    <xf numFmtId="0" fontId="9" fillId="9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9" fillId="5" borderId="1" xfId="0" applyFont="1" applyFill="1" applyBorder="1"/>
    <xf numFmtId="10" fontId="9" fillId="5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10" fontId="9" fillId="6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8" fillId="0" borderId="0" xfId="0" applyFont="1"/>
    <xf numFmtId="164" fontId="18" fillId="0" borderId="0" xfId="0" applyNumberFormat="1" applyFont="1" applyFill="1"/>
    <xf numFmtId="164" fontId="4" fillId="0" borderId="0" xfId="0" applyNumberFormat="1" applyFont="1" applyFill="1"/>
    <xf numFmtId="0" fontId="17" fillId="0" borderId="1" xfId="0" applyFont="1" applyBorder="1"/>
    <xf numFmtId="0" fontId="9" fillId="16" borderId="1" xfId="0" applyFont="1" applyFill="1" applyBorder="1" applyAlignment="1">
      <alignment horizontal="center"/>
    </xf>
    <xf numFmtId="14" fontId="9" fillId="16" borderId="1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3" fillId="17" borderId="1" xfId="0" applyFont="1" applyFill="1" applyBorder="1"/>
    <xf numFmtId="0" fontId="19" fillId="0" borderId="0" xfId="0" applyFont="1"/>
    <xf numFmtId="0" fontId="3" fillId="0" borderId="0" xfId="0" applyFont="1"/>
    <xf numFmtId="3" fontId="10" fillId="3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10" fontId="10" fillId="3" borderId="1" xfId="1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Fill="1"/>
    <xf numFmtId="10" fontId="21" fillId="0" borderId="0" xfId="0" applyNumberFormat="1" applyFont="1"/>
    <xf numFmtId="10" fontId="3" fillId="0" borderId="1" xfId="1" applyNumberFormat="1" applyFont="1" applyFill="1" applyBorder="1"/>
    <xf numFmtId="3" fontId="13" fillId="11" borderId="1" xfId="0" applyNumberFormat="1" applyFont="1" applyFill="1" applyBorder="1" applyAlignment="1">
      <alignment vertical="center" wrapText="1"/>
    </xf>
    <xf numFmtId="3" fontId="13" fillId="12" borderId="1" xfId="0" applyNumberFormat="1" applyFont="1" applyFill="1" applyBorder="1" applyAlignment="1">
      <alignment vertical="center" wrapText="1"/>
    </xf>
    <xf numFmtId="3" fontId="14" fillId="11" borderId="1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64" fontId="3" fillId="12" borderId="1" xfId="1" applyNumberFormat="1" applyFont="1" applyFill="1" applyBorder="1"/>
    <xf numFmtId="0" fontId="22" fillId="11" borderId="1" xfId="0" applyFont="1" applyFill="1" applyBorder="1" applyAlignment="1">
      <alignment vertical="center" wrapText="1"/>
    </xf>
    <xf numFmtId="0" fontId="22" fillId="1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18" borderId="9" xfId="0" applyFont="1" applyFill="1" applyBorder="1"/>
    <xf numFmtId="0" fontId="5" fillId="18" borderId="10" xfId="0" applyFont="1" applyFill="1" applyBorder="1"/>
    <xf numFmtId="0" fontId="5" fillId="4" borderId="11" xfId="0" applyFont="1" applyFill="1" applyBorder="1" applyAlignment="1">
      <alignment horizontal="left" wrapText="1"/>
    </xf>
    <xf numFmtId="164" fontId="3" fillId="19" borderId="1" xfId="1" applyNumberFormat="1" applyFont="1" applyFill="1" applyBorder="1"/>
    <xf numFmtId="0" fontId="15" fillId="13" borderId="5" xfId="0" applyFont="1" applyFill="1" applyBorder="1" applyAlignment="1">
      <alignment vertical="center" wrapText="1"/>
    </xf>
    <xf numFmtId="0" fontId="14" fillId="13" borderId="7" xfId="0" applyFont="1" applyFill="1" applyBorder="1" applyAlignment="1">
      <alignment horizontal="right" vertical="center" wrapText="1"/>
    </xf>
    <xf numFmtId="0" fontId="15" fillId="14" borderId="3" xfId="0" applyFont="1" applyFill="1" applyBorder="1" applyAlignment="1">
      <alignment vertical="center" wrapText="1"/>
    </xf>
    <xf numFmtId="0" fontId="14" fillId="14" borderId="4" xfId="0" applyFont="1" applyFill="1" applyBorder="1" applyAlignment="1">
      <alignment horizontal="right" vertical="center" wrapText="1"/>
    </xf>
    <xf numFmtId="10" fontId="0" fillId="8" borderId="6" xfId="3" applyNumberFormat="1" applyFont="1"/>
    <xf numFmtId="0" fontId="26" fillId="21" borderId="1" xfId="0" applyFont="1" applyFill="1" applyBorder="1" applyAlignment="1">
      <alignment horizontal="left" vertical="center" wrapText="1"/>
    </xf>
    <xf numFmtId="0" fontId="23" fillId="2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right" wrapText="1"/>
    </xf>
    <xf numFmtId="0" fontId="23" fillId="0" borderId="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Border="1" applyAlignment="1">
      <alignment horizontal="right" wrapText="1"/>
    </xf>
    <xf numFmtId="0" fontId="23" fillId="22" borderId="1" xfId="0" applyFont="1" applyFill="1" applyBorder="1" applyAlignment="1">
      <alignment horizontal="left" wrapText="1"/>
    </xf>
    <xf numFmtId="0" fontId="23" fillId="22" borderId="1" xfId="0" applyFont="1" applyFill="1" applyBorder="1" applyAlignment="1">
      <alignment horizontal="right" wrapText="1"/>
    </xf>
    <xf numFmtId="0" fontId="24" fillId="22" borderId="1" xfId="0" applyFont="1" applyFill="1" applyBorder="1" applyAlignment="1">
      <alignment horizontal="right"/>
    </xf>
    <xf numFmtId="0" fontId="25" fillId="0" borderId="0" xfId="0" applyFont="1"/>
    <xf numFmtId="0" fontId="23" fillId="0" borderId="1" xfId="0" applyFont="1" applyFill="1" applyBorder="1" applyAlignment="1">
      <alignment horizontal="right" wrapText="1"/>
    </xf>
    <xf numFmtId="0" fontId="1" fillId="22" borderId="8" xfId="0" applyFont="1" applyFill="1" applyBorder="1" applyAlignment="1">
      <alignment horizontal="left" wrapText="1"/>
    </xf>
    <xf numFmtId="0" fontId="1" fillId="22" borderId="13" xfId="0" applyFont="1" applyFill="1" applyBorder="1" applyAlignment="1">
      <alignment horizontal="right" wrapText="1"/>
    </xf>
    <xf numFmtId="0" fontId="24" fillId="0" borderId="1" xfId="0" applyFont="1" applyBorder="1" applyAlignment="1">
      <alignment horizontal="right" wrapText="1"/>
    </xf>
    <xf numFmtId="0" fontId="26" fillId="23" borderId="1" xfId="0" applyFont="1" applyFill="1" applyBorder="1" applyAlignment="1">
      <alignment horizontal="left" vertical="center" wrapText="1"/>
    </xf>
    <xf numFmtId="0" fontId="26" fillId="23" borderId="1" xfId="0" applyFont="1" applyFill="1" applyBorder="1" applyAlignment="1">
      <alignment horizontal="right" vertical="center" wrapText="1"/>
    </xf>
    <xf numFmtId="14" fontId="3" fillId="15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7" borderId="0" xfId="2" applyBorder="1" applyAlignment="1">
      <alignment horizontal="center" vertical="center" wrapText="1"/>
    </xf>
    <xf numFmtId="0" fontId="8" fillId="7" borderId="2" xfId="2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0" xfId="0" applyFont="1" applyFill="1" applyBorder="1" applyAlignment="1">
      <alignment horizontal="left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7C80"/>
      <color rgb="FFFF9797"/>
      <color rgb="FFBDD7EE"/>
      <color rgb="FFFF0000"/>
      <color rgb="FFE0F89C"/>
      <color rgb="FFFFEDB3"/>
      <color rgb="FF9BC2E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opLeftCell="E1" zoomScale="70" zoomScaleNormal="70" workbookViewId="0">
      <selection activeCell="J4" sqref="J4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3"/>
      <c r="B1" s="1" t="s">
        <v>53</v>
      </c>
      <c r="C1" s="10" t="s">
        <v>39</v>
      </c>
      <c r="D1" s="10" t="s">
        <v>37</v>
      </c>
      <c r="H1" s="89" t="s">
        <v>38</v>
      </c>
      <c r="I1" s="89"/>
      <c r="J1" s="90"/>
      <c r="N1" s="11"/>
    </row>
    <row r="2" spans="1:23" ht="33.6" customHeight="1">
      <c r="B2" s="37" t="e">
        <f>#REF!</f>
        <v>#REF!</v>
      </c>
      <c r="C2" s="36" t="s">
        <v>16</v>
      </c>
      <c r="D2" s="25" t="s">
        <v>17</v>
      </c>
      <c r="E2" s="25" t="s">
        <v>18</v>
      </c>
      <c r="F2" s="4"/>
      <c r="H2" s="66" t="s">
        <v>50</v>
      </c>
      <c r="I2" s="67">
        <v>338</v>
      </c>
      <c r="N2" s="11"/>
      <c r="O2" s="11"/>
    </row>
    <row r="3" spans="1:23" ht="29.1" customHeight="1" thickBot="1">
      <c r="B3" s="26" t="s">
        <v>19</v>
      </c>
      <c r="C3" s="44">
        <v>1661</v>
      </c>
      <c r="D3" s="44">
        <v>97</v>
      </c>
      <c r="E3" s="47">
        <f>D3/C3</f>
        <v>5.8398555087296806E-2</v>
      </c>
      <c r="F3" s="4"/>
      <c r="G3" s="4"/>
      <c r="H3" s="68" t="s">
        <v>51</v>
      </c>
      <c r="I3" s="69">
        <v>0</v>
      </c>
      <c r="N3" s="11"/>
      <c r="O3" s="11"/>
    </row>
    <row r="4" spans="1:23" ht="28.9" customHeight="1">
      <c r="B4" s="27" t="s">
        <v>20</v>
      </c>
      <c r="C4" s="45">
        <v>844</v>
      </c>
      <c r="D4" s="45">
        <v>54</v>
      </c>
      <c r="E4" s="28">
        <f>D4/C4</f>
        <v>6.398104265402843E-2</v>
      </c>
      <c r="G4" s="4"/>
      <c r="I4" s="11"/>
      <c r="N4" s="11"/>
      <c r="O4" s="11"/>
    </row>
    <row r="5" spans="1:23" ht="23.25" customHeight="1">
      <c r="B5" s="29" t="s">
        <v>21</v>
      </c>
      <c r="C5" s="46">
        <f>SUM(C3:C4)</f>
        <v>2505</v>
      </c>
      <c r="D5" s="46">
        <f>SUM(D3:D4)</f>
        <v>151</v>
      </c>
      <c r="E5" s="30">
        <f>D5/C5</f>
        <v>6.0279441117764468E-2</v>
      </c>
      <c r="H5" s="14"/>
      <c r="I5" s="11"/>
      <c r="O5" s="11"/>
    </row>
    <row r="6" spans="1:23" ht="18">
      <c r="H6" s="15"/>
      <c r="I6" s="11"/>
    </row>
    <row r="7" spans="1:23">
      <c r="B7" s="1"/>
      <c r="E7" s="9" t="s">
        <v>40</v>
      </c>
      <c r="F7" s="9"/>
    </row>
    <row r="8" spans="1:23" ht="25.15" customHeight="1">
      <c r="B8" s="19" t="e">
        <f>#REF!</f>
        <v>#REF!</v>
      </c>
      <c r="C8" s="20" t="e">
        <f>#REF!</f>
        <v>#REF!</v>
      </c>
      <c r="E8" s="57" t="s">
        <v>22</v>
      </c>
      <c r="F8" s="52">
        <v>1530</v>
      </c>
      <c r="H8" s="1" t="s">
        <v>62</v>
      </c>
    </row>
    <row r="9" spans="1:23" ht="25.15" customHeight="1">
      <c r="B9" s="17" t="e">
        <f>#REF!</f>
        <v>#REF!</v>
      </c>
      <c r="C9" s="18" t="e">
        <f>#REF!</f>
        <v>#REF!</v>
      </c>
      <c r="E9" s="58" t="s">
        <v>34</v>
      </c>
      <c r="F9" s="53">
        <v>856</v>
      </c>
      <c r="H9" s="43" t="s">
        <v>57</v>
      </c>
      <c r="M9" s="11"/>
    </row>
    <row r="10" spans="1:23" ht="25.15" customHeight="1">
      <c r="B10" s="19" t="e">
        <f>#REF!</f>
        <v>#REF!</v>
      </c>
      <c r="C10" s="20" t="e">
        <f>#REF!</f>
        <v>#REF!</v>
      </c>
      <c r="E10" s="57" t="s">
        <v>35</v>
      </c>
      <c r="F10" s="52">
        <v>190</v>
      </c>
      <c r="H10" s="32" t="s">
        <v>65</v>
      </c>
      <c r="M10" s="11"/>
    </row>
    <row r="11" spans="1:23" ht="25.15" customHeight="1">
      <c r="B11" s="17" t="e">
        <f>#REF!</f>
        <v>#REF!</v>
      </c>
      <c r="C11" s="18" t="e">
        <f>#REF!</f>
        <v>#REF!</v>
      </c>
      <c r="E11" s="58" t="s">
        <v>36</v>
      </c>
      <c r="F11" s="53">
        <v>16</v>
      </c>
      <c r="H11" s="32" t="s">
        <v>66</v>
      </c>
    </row>
    <row r="12" spans="1:23" ht="30" customHeight="1">
      <c r="B12" s="19" t="e">
        <f>#REF!</f>
        <v>#REF!</v>
      </c>
      <c r="C12" s="20" t="e">
        <f>SUM(C8:C11)</f>
        <v>#REF!</v>
      </c>
      <c r="E12" s="22" t="s">
        <v>10</v>
      </c>
      <c r="F12" s="54">
        <v>2592</v>
      </c>
      <c r="H12" s="32" t="s">
        <v>77</v>
      </c>
      <c r="M12" s="11"/>
      <c r="T12" s="49"/>
      <c r="U12" s="49"/>
      <c r="V12" s="49"/>
      <c r="W12" s="49"/>
    </row>
    <row r="13" spans="1:23">
      <c r="H13" s="32" t="s">
        <v>58</v>
      </c>
      <c r="M13" s="11"/>
    </row>
    <row r="14" spans="1:23">
      <c r="H14" s="38" t="s">
        <v>64</v>
      </c>
    </row>
    <row r="15" spans="1:23" ht="18.75" customHeight="1">
      <c r="B15" s="1" t="s">
        <v>54</v>
      </c>
      <c r="H15" s="38" t="s">
        <v>59</v>
      </c>
    </row>
    <row r="16" spans="1:23" ht="18.75">
      <c r="B16" s="39" t="s">
        <v>48</v>
      </c>
      <c r="C16" s="16" t="s">
        <v>43</v>
      </c>
      <c r="D16" s="39" t="s">
        <v>49</v>
      </c>
      <c r="E16" s="35" t="s">
        <v>46</v>
      </c>
      <c r="F16" s="55"/>
      <c r="H16" s="32" t="s">
        <v>78</v>
      </c>
    </row>
    <row r="17" spans="2:12">
      <c r="B17" s="40" t="s">
        <v>42</v>
      </c>
      <c r="C17" s="56" t="e">
        <f>#REF!</f>
        <v>#REF!</v>
      </c>
      <c r="D17" s="51" t="e">
        <f>C17-E17</f>
        <v>#REF!</v>
      </c>
      <c r="E17" s="56">
        <v>0.14285714285714285</v>
      </c>
      <c r="F17" s="55"/>
      <c r="H17" s="33" t="s">
        <v>63</v>
      </c>
    </row>
    <row r="18" spans="2:12">
      <c r="B18" s="41" t="s">
        <v>23</v>
      </c>
      <c r="C18" s="65" t="e">
        <f>#REF!</f>
        <v>#REF!</v>
      </c>
      <c r="D18" s="51" t="e">
        <f>C18-E18</f>
        <v>#REF!</v>
      </c>
      <c r="E18" s="65">
        <v>0.48447204968944096</v>
      </c>
      <c r="F18" s="55"/>
      <c r="H18" s="38" t="s">
        <v>79</v>
      </c>
    </row>
    <row r="19" spans="2:12">
      <c r="B19" s="40" t="s">
        <v>24</v>
      </c>
      <c r="C19" s="56" t="e">
        <f>#REF!</f>
        <v>#REF!</v>
      </c>
      <c r="D19" s="51" t="e">
        <f>C19-E19</f>
        <v>#REF!</v>
      </c>
      <c r="E19" s="56">
        <v>0.6645962732919255</v>
      </c>
      <c r="F19" s="55"/>
      <c r="H19" s="32" t="s">
        <v>60</v>
      </c>
      <c r="I19" s="23"/>
    </row>
    <row r="20" spans="2:12">
      <c r="B20" s="41" t="s">
        <v>25</v>
      </c>
      <c r="C20" s="65" t="e">
        <f>#REF!+#REF!</f>
        <v>#REF!</v>
      </c>
      <c r="D20" s="51" t="e">
        <f>C20-E20</f>
        <v>#REF!</v>
      </c>
      <c r="E20" s="65">
        <v>3.7267080745341616E-2</v>
      </c>
      <c r="F20" s="55"/>
      <c r="H20" s="32" t="s">
        <v>82</v>
      </c>
    </row>
    <row r="21" spans="2:12" ht="16.5" customHeight="1">
      <c r="B21" s="40" t="s">
        <v>26</v>
      </c>
      <c r="C21" s="56" t="e">
        <f>#REF!</f>
        <v>#REF!</v>
      </c>
      <c r="D21" s="51" t="e">
        <f>C21-E21</f>
        <v>#REF!</v>
      </c>
      <c r="E21" s="56">
        <v>1.2422360248447204E-2</v>
      </c>
      <c r="H21" s="32" t="s">
        <v>80</v>
      </c>
    </row>
    <row r="23" spans="2:12" ht="39" customHeight="1">
      <c r="B23" s="5"/>
      <c r="H23" s="33" t="s">
        <v>47</v>
      </c>
      <c r="I23" s="23"/>
    </row>
    <row r="24" spans="2:12" ht="15.6" customHeight="1" thickBot="1">
      <c r="B24" s="6" t="s">
        <v>27</v>
      </c>
      <c r="C24" s="7" t="s">
        <v>28</v>
      </c>
      <c r="D24" s="7" t="s">
        <v>11</v>
      </c>
      <c r="E24" s="8" t="s">
        <v>33</v>
      </c>
      <c r="H24" s="34" t="s">
        <v>45</v>
      </c>
    </row>
    <row r="25" spans="2:12" ht="15.6" customHeight="1">
      <c r="B25" s="59" t="s">
        <v>29</v>
      </c>
      <c r="C25" s="60">
        <v>55</v>
      </c>
      <c r="D25" s="60" t="s">
        <v>199</v>
      </c>
      <c r="E25" s="70">
        <f>C25/(C25+C26+C27+C28+C29)</f>
        <v>0.76388888888888884</v>
      </c>
      <c r="H25" s="34"/>
    </row>
    <row r="26" spans="2:12" ht="18.75" customHeight="1">
      <c r="B26" s="3" t="s">
        <v>180</v>
      </c>
      <c r="C26" s="4">
        <v>1</v>
      </c>
      <c r="D26" s="21" t="s">
        <v>200</v>
      </c>
      <c r="E26" s="50"/>
      <c r="H26" s="31"/>
      <c r="I26" s="24"/>
    </row>
    <row r="27" spans="2:12" ht="15.6" customHeight="1">
      <c r="B27" s="3" t="s">
        <v>81</v>
      </c>
      <c r="C27" s="4">
        <v>6</v>
      </c>
      <c r="D27" s="4" t="s">
        <v>201</v>
      </c>
      <c r="H27" s="42" t="s">
        <v>52</v>
      </c>
    </row>
    <row r="28" spans="2:12" ht="18">
      <c r="B28" s="3" t="s">
        <v>177</v>
      </c>
      <c r="C28" s="4">
        <v>3</v>
      </c>
      <c r="D28" s="4" t="s">
        <v>202</v>
      </c>
      <c r="E28" s="48"/>
      <c r="H28" s="1" t="s">
        <v>61</v>
      </c>
    </row>
    <row r="29" spans="2:12" ht="18">
      <c r="B29" s="3" t="s">
        <v>83</v>
      </c>
      <c r="C29" s="4">
        <v>7</v>
      </c>
      <c r="D29" s="4" t="s">
        <v>203</v>
      </c>
    </row>
    <row r="30" spans="2:12" ht="18">
      <c r="B30" s="3" t="s">
        <v>15</v>
      </c>
      <c r="C30" s="4">
        <v>79</v>
      </c>
      <c r="D30" s="4" t="s">
        <v>204</v>
      </c>
    </row>
    <row r="31" spans="2:12" ht="18">
      <c r="B31" s="3"/>
      <c r="C31" s="4"/>
      <c r="D31" s="4"/>
    </row>
    <row r="32" spans="2:12" ht="18.75" thickBot="1">
      <c r="B32" s="3"/>
      <c r="C32" s="4"/>
      <c r="D32" s="4"/>
      <c r="H32" s="6"/>
      <c r="I32" s="7"/>
      <c r="J32" s="7"/>
      <c r="K32" s="7"/>
      <c r="L32" s="7"/>
    </row>
    <row r="33" spans="2:15" ht="18">
      <c r="B33" s="3"/>
      <c r="C33" s="4"/>
      <c r="D33" s="4"/>
      <c r="H33" s="3"/>
      <c r="I33" s="4"/>
      <c r="J33" s="4"/>
      <c r="K33" s="4"/>
      <c r="L33" s="4"/>
    </row>
    <row r="34" spans="2:15" ht="18">
      <c r="D34" s="4"/>
      <c r="H34" s="3"/>
      <c r="I34" s="4"/>
      <c r="J34" s="4"/>
      <c r="K34" s="4"/>
      <c r="L34" s="4"/>
    </row>
    <row r="35" spans="2:15" ht="18.75" thickBot="1">
      <c r="B35" s="6" t="s">
        <v>30</v>
      </c>
      <c r="C35" s="7" t="s">
        <v>28</v>
      </c>
      <c r="D35" s="7" t="s">
        <v>11</v>
      </c>
      <c r="H35" s="3"/>
      <c r="I35" s="4"/>
      <c r="J35" s="4"/>
      <c r="K35" s="4"/>
      <c r="L35" s="4"/>
    </row>
    <row r="36" spans="2:15" ht="18">
      <c r="B36" s="3" t="s">
        <v>31</v>
      </c>
      <c r="C36" s="4">
        <v>121</v>
      </c>
      <c r="D36" s="4" t="s">
        <v>205</v>
      </c>
      <c r="E36" s="8" t="s">
        <v>32</v>
      </c>
      <c r="F36" s="2" t="s">
        <v>44</v>
      </c>
      <c r="H36" s="3"/>
      <c r="I36" s="3"/>
      <c r="J36" s="4"/>
      <c r="K36" s="4"/>
      <c r="L36" s="4"/>
    </row>
    <row r="37" spans="2:15" ht="18">
      <c r="B37" s="3" t="s">
        <v>183</v>
      </c>
      <c r="C37" s="4">
        <v>6</v>
      </c>
      <c r="D37" s="4" t="s">
        <v>201</v>
      </c>
      <c r="E37" s="12">
        <f>C36*100/SUM(C36:C49)</f>
        <v>80.132450331125824</v>
      </c>
      <c r="H37" s="3"/>
      <c r="I37" s="3"/>
      <c r="J37" s="4"/>
      <c r="K37" s="4"/>
      <c r="L37" s="4"/>
      <c r="M37" s="59"/>
      <c r="N37" s="60"/>
      <c r="O37" s="60"/>
    </row>
    <row r="38" spans="2:15" ht="16.149999999999999" customHeight="1">
      <c r="B38" s="3" t="s">
        <v>206</v>
      </c>
      <c r="C38" s="4">
        <v>5</v>
      </c>
      <c r="D38" s="4" t="s">
        <v>207</v>
      </c>
      <c r="H38" s="3"/>
      <c r="I38" s="3"/>
      <c r="J38" s="4"/>
      <c r="K38" s="4"/>
      <c r="L38" s="4"/>
      <c r="M38" s="59"/>
      <c r="N38" s="60"/>
      <c r="O38" s="60"/>
    </row>
    <row r="39" spans="2:15" ht="18">
      <c r="B39" s="3" t="s">
        <v>181</v>
      </c>
      <c r="C39" s="4">
        <v>4</v>
      </c>
      <c r="D39" s="4" t="s">
        <v>208</v>
      </c>
      <c r="H39" s="3"/>
      <c r="I39" s="3"/>
      <c r="J39" s="4"/>
      <c r="K39" s="4"/>
      <c r="L39" s="4"/>
      <c r="M39" s="3"/>
      <c r="N39" s="4"/>
      <c r="O39" s="4"/>
    </row>
    <row r="40" spans="2:15" ht="18">
      <c r="B40" s="3" t="s">
        <v>209</v>
      </c>
      <c r="C40" s="4">
        <v>2</v>
      </c>
      <c r="D40" s="4" t="s">
        <v>210</v>
      </c>
      <c r="H40" s="3"/>
      <c r="I40" s="4"/>
      <c r="J40" s="4"/>
      <c r="K40" s="4"/>
      <c r="L40" s="4"/>
      <c r="M40" s="3"/>
      <c r="N40" s="4"/>
      <c r="O40" s="4"/>
    </row>
    <row r="41" spans="2:15" ht="18">
      <c r="B41" s="3" t="s">
        <v>186</v>
      </c>
      <c r="C41" s="4">
        <v>2</v>
      </c>
      <c r="D41" s="4" t="s">
        <v>210</v>
      </c>
      <c r="H41" s="3"/>
      <c r="I41" s="4"/>
      <c r="J41" s="4"/>
      <c r="K41" s="4"/>
      <c r="L41" s="4"/>
      <c r="M41" s="3"/>
      <c r="N41" s="4"/>
      <c r="O41" s="4"/>
    </row>
    <row r="42" spans="2:15" ht="18">
      <c r="B42" s="3" t="s">
        <v>187</v>
      </c>
      <c r="C42" s="4">
        <v>1</v>
      </c>
      <c r="D42" s="4" t="s">
        <v>200</v>
      </c>
      <c r="H42" s="3"/>
      <c r="I42" s="4"/>
      <c r="J42" s="4"/>
      <c r="K42" s="4"/>
      <c r="L42" s="4"/>
      <c r="M42" s="3"/>
      <c r="N42" s="4"/>
      <c r="O42" s="4"/>
    </row>
    <row r="43" spans="2:15" ht="18" customHeight="1">
      <c r="B43" s="3" t="s">
        <v>188</v>
      </c>
      <c r="C43" s="4">
        <v>1</v>
      </c>
      <c r="D43" s="4" t="s">
        <v>200</v>
      </c>
      <c r="M43" s="3"/>
      <c r="N43" s="4"/>
      <c r="O43" s="4"/>
    </row>
    <row r="44" spans="2:15" ht="18">
      <c r="B44" s="3" t="s">
        <v>189</v>
      </c>
      <c r="C44" s="4">
        <v>1</v>
      </c>
      <c r="D44" s="4" t="s">
        <v>200</v>
      </c>
      <c r="M44" s="3"/>
      <c r="N44" s="4"/>
      <c r="O44" s="4"/>
    </row>
    <row r="45" spans="2:15" ht="16.149999999999999" customHeight="1">
      <c r="B45" s="3" t="s">
        <v>211</v>
      </c>
      <c r="C45" s="4">
        <v>1</v>
      </c>
      <c r="D45" s="4" t="s">
        <v>200</v>
      </c>
      <c r="M45" s="3"/>
      <c r="N45" s="4"/>
      <c r="O45" s="4"/>
    </row>
    <row r="46" spans="2:15" ht="36">
      <c r="B46" s="3" t="s">
        <v>212</v>
      </c>
      <c r="C46" s="4">
        <v>1</v>
      </c>
      <c r="D46" s="4" t="s">
        <v>200</v>
      </c>
      <c r="G46" s="3"/>
      <c r="M46" s="3"/>
      <c r="N46" s="4"/>
      <c r="O46" s="4"/>
    </row>
    <row r="47" spans="2:15" ht="18">
      <c r="B47" s="3" t="s">
        <v>213</v>
      </c>
      <c r="C47" s="4">
        <v>1</v>
      </c>
      <c r="D47" s="4" t="s">
        <v>200</v>
      </c>
      <c r="E47" s="3"/>
      <c r="M47" s="3"/>
      <c r="N47" s="4"/>
      <c r="O47" s="4"/>
    </row>
    <row r="48" spans="2:15" ht="18">
      <c r="B48" s="3" t="s">
        <v>214</v>
      </c>
      <c r="C48" s="4">
        <v>1</v>
      </c>
      <c r="D48" s="4" t="s">
        <v>200</v>
      </c>
      <c r="M48" s="3"/>
      <c r="N48" s="4"/>
      <c r="O48" s="4"/>
    </row>
    <row r="49" spans="2:15" ht="18" customHeight="1">
      <c r="B49" s="3" t="s">
        <v>15</v>
      </c>
      <c r="C49" s="4">
        <v>4</v>
      </c>
      <c r="D49" s="4" t="s">
        <v>208</v>
      </c>
      <c r="M49" s="3"/>
      <c r="N49" s="4"/>
      <c r="O49" s="4"/>
    </row>
    <row r="50" spans="2:15" ht="18">
      <c r="B50" s="3" t="s">
        <v>15</v>
      </c>
      <c r="C50" s="4">
        <v>41</v>
      </c>
      <c r="D50" s="4" t="s">
        <v>190</v>
      </c>
      <c r="J50" s="3"/>
      <c r="K50" s="4"/>
      <c r="L50" s="4"/>
    </row>
    <row r="51" spans="2:15" ht="18">
      <c r="B51" s="3"/>
      <c r="C51" s="4"/>
      <c r="D51" s="4"/>
      <c r="J51" s="3"/>
      <c r="K51" s="4"/>
      <c r="L51" s="4"/>
    </row>
    <row r="52" spans="2:15" ht="18">
      <c r="B52" s="3"/>
      <c r="C52" s="4"/>
      <c r="D52" s="4"/>
      <c r="J52" s="3"/>
      <c r="K52" s="4"/>
      <c r="L52" s="4"/>
    </row>
    <row r="53" spans="2:15" ht="18">
      <c r="B53" s="3"/>
      <c r="C53" s="4"/>
      <c r="D53" s="4"/>
      <c r="M53" s="3"/>
      <c r="N53" s="4"/>
      <c r="O53" s="4"/>
    </row>
    <row r="54" spans="2:15" ht="18">
      <c r="B54" s="3"/>
      <c r="C54" s="4"/>
      <c r="D54" s="4"/>
      <c r="M54" s="3"/>
      <c r="N54" s="4"/>
      <c r="O54" s="4"/>
    </row>
    <row r="55" spans="2:15" ht="18">
      <c r="B55" s="3"/>
      <c r="C55" s="4"/>
      <c r="D55" s="4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topLeftCell="G67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6" t="s">
        <v>121</v>
      </c>
      <c r="B1" s="7" t="s">
        <v>28</v>
      </c>
      <c r="C1" s="7" t="s">
        <v>11</v>
      </c>
    </row>
    <row r="2" spans="1:3" ht="18">
      <c r="A2" s="3" t="s">
        <v>122</v>
      </c>
      <c r="B2" s="4">
        <v>76</v>
      </c>
      <c r="C2" s="4" t="s">
        <v>215</v>
      </c>
    </row>
    <row r="3" spans="1:3" ht="32.25" customHeight="1">
      <c r="A3" s="3" t="s">
        <v>151</v>
      </c>
      <c r="B3" s="4">
        <v>6</v>
      </c>
      <c r="C3" s="4" t="s">
        <v>201</v>
      </c>
    </row>
    <row r="4" spans="1:3" ht="18">
      <c r="A4" s="3" t="s">
        <v>216</v>
      </c>
      <c r="B4" s="4">
        <v>6</v>
      </c>
      <c r="C4" s="4" t="s">
        <v>201</v>
      </c>
    </row>
    <row r="5" spans="1:3" ht="32.25" customHeight="1">
      <c r="A5" s="3" t="s">
        <v>179</v>
      </c>
      <c r="B5" s="4">
        <v>6</v>
      </c>
      <c r="C5" s="4" t="s">
        <v>201</v>
      </c>
    </row>
    <row r="6" spans="1:3" ht="18">
      <c r="A6" s="3" t="s">
        <v>128</v>
      </c>
      <c r="B6" s="4">
        <v>5</v>
      </c>
      <c r="C6" s="4" t="s">
        <v>207</v>
      </c>
    </row>
    <row r="7" spans="1:3" ht="18">
      <c r="A7" s="3" t="s">
        <v>156</v>
      </c>
      <c r="B7" s="4">
        <v>5</v>
      </c>
      <c r="C7" s="4" t="s">
        <v>207</v>
      </c>
    </row>
    <row r="8" spans="1:3" ht="18">
      <c r="A8" s="3" t="s">
        <v>125</v>
      </c>
      <c r="B8" s="4">
        <v>4</v>
      </c>
      <c r="C8" s="4" t="s">
        <v>208</v>
      </c>
    </row>
    <row r="9" spans="1:3" ht="18">
      <c r="A9" s="3" t="s">
        <v>170</v>
      </c>
      <c r="B9" s="4">
        <v>4</v>
      </c>
      <c r="C9" s="4" t="s">
        <v>208</v>
      </c>
    </row>
    <row r="10" spans="1:3" ht="18">
      <c r="A10" s="3" t="s">
        <v>132</v>
      </c>
      <c r="B10" s="4">
        <v>4</v>
      </c>
      <c r="C10" s="4" t="s">
        <v>208</v>
      </c>
    </row>
    <row r="11" spans="1:3" ht="18">
      <c r="A11" s="3" t="s">
        <v>197</v>
      </c>
      <c r="B11" s="4">
        <v>3</v>
      </c>
      <c r="C11" s="4" t="s">
        <v>202</v>
      </c>
    </row>
    <row r="12" spans="1:3" ht="18">
      <c r="A12" s="3" t="s">
        <v>217</v>
      </c>
      <c r="B12" s="4">
        <v>2</v>
      </c>
      <c r="C12" s="4" t="s">
        <v>210</v>
      </c>
    </row>
    <row r="13" spans="1:3" ht="18">
      <c r="A13" s="3" t="s">
        <v>184</v>
      </c>
      <c r="B13" s="4">
        <v>2</v>
      </c>
      <c r="C13" s="4" t="s">
        <v>210</v>
      </c>
    </row>
    <row r="14" spans="1:3" ht="18">
      <c r="A14" s="3" t="s">
        <v>129</v>
      </c>
      <c r="B14" s="4">
        <v>2</v>
      </c>
      <c r="C14" s="4" t="s">
        <v>210</v>
      </c>
    </row>
    <row r="15" spans="1:3" ht="18">
      <c r="A15" s="3" t="s">
        <v>126</v>
      </c>
      <c r="B15" s="4">
        <v>2</v>
      </c>
      <c r="C15" s="4" t="s">
        <v>210</v>
      </c>
    </row>
    <row r="16" spans="1:3" ht="18">
      <c r="A16" s="3" t="s">
        <v>198</v>
      </c>
      <c r="B16" s="4">
        <v>2</v>
      </c>
      <c r="C16" s="4" t="s">
        <v>210</v>
      </c>
    </row>
    <row r="17" spans="1:3" ht="18">
      <c r="A17" s="3" t="s">
        <v>193</v>
      </c>
      <c r="B17" s="4">
        <v>1</v>
      </c>
      <c r="C17" s="4" t="s">
        <v>200</v>
      </c>
    </row>
    <row r="18" spans="1:3" ht="18">
      <c r="A18" s="3" t="s">
        <v>192</v>
      </c>
      <c r="B18" s="4">
        <v>1</v>
      </c>
      <c r="C18" s="4" t="s">
        <v>200</v>
      </c>
    </row>
    <row r="19" spans="1:3" ht="18">
      <c r="A19" s="3" t="s">
        <v>218</v>
      </c>
      <c r="B19" s="4">
        <v>1</v>
      </c>
      <c r="C19" s="4" t="s">
        <v>200</v>
      </c>
    </row>
    <row r="20" spans="1:3" ht="18">
      <c r="A20" s="3" t="s">
        <v>157</v>
      </c>
      <c r="B20" s="4">
        <v>1</v>
      </c>
      <c r="C20" s="4" t="s">
        <v>200</v>
      </c>
    </row>
    <row r="21" spans="1:3" ht="18">
      <c r="A21" s="3" t="s">
        <v>219</v>
      </c>
      <c r="B21" s="4">
        <v>1</v>
      </c>
      <c r="C21" s="4" t="s">
        <v>200</v>
      </c>
    </row>
    <row r="22" spans="1:3" ht="18">
      <c r="A22" s="3" t="s">
        <v>220</v>
      </c>
      <c r="B22" s="4">
        <v>1</v>
      </c>
      <c r="C22" s="4" t="s">
        <v>200</v>
      </c>
    </row>
    <row r="23" spans="1:3" ht="18">
      <c r="A23" s="3" t="s">
        <v>112</v>
      </c>
      <c r="B23" s="4">
        <v>1</v>
      </c>
      <c r="C23" s="4" t="s">
        <v>200</v>
      </c>
    </row>
    <row r="24" spans="1:3" ht="18">
      <c r="A24" s="3" t="s">
        <v>221</v>
      </c>
      <c r="B24" s="4">
        <v>1</v>
      </c>
      <c r="C24" s="4" t="s">
        <v>200</v>
      </c>
    </row>
    <row r="25" spans="1:3" ht="18">
      <c r="A25" s="3" t="s">
        <v>222</v>
      </c>
      <c r="B25" s="4">
        <v>1</v>
      </c>
      <c r="C25" s="4" t="s">
        <v>200</v>
      </c>
    </row>
    <row r="26" spans="1:3" ht="18">
      <c r="A26" s="3" t="s">
        <v>196</v>
      </c>
      <c r="B26" s="4">
        <v>1</v>
      </c>
      <c r="C26" s="4" t="s">
        <v>200</v>
      </c>
    </row>
    <row r="27" spans="1:3" ht="18">
      <c r="A27" s="3" t="s">
        <v>223</v>
      </c>
      <c r="B27" s="4">
        <v>1</v>
      </c>
      <c r="C27" s="4" t="s">
        <v>200</v>
      </c>
    </row>
    <row r="28" spans="1:3" ht="18">
      <c r="A28" s="3" t="s">
        <v>185</v>
      </c>
      <c r="B28" s="4">
        <v>1</v>
      </c>
      <c r="C28" s="4" t="s">
        <v>200</v>
      </c>
    </row>
    <row r="29" spans="1:3" ht="18">
      <c r="A29" s="3" t="s">
        <v>194</v>
      </c>
      <c r="B29" s="4">
        <v>1</v>
      </c>
      <c r="C29" s="4" t="s">
        <v>200</v>
      </c>
    </row>
    <row r="30" spans="1:3" ht="18">
      <c r="A30" s="3" t="s">
        <v>195</v>
      </c>
      <c r="B30" s="4">
        <v>1</v>
      </c>
      <c r="C30" s="4" t="s">
        <v>200</v>
      </c>
    </row>
    <row r="31" spans="1:3" ht="18">
      <c r="A31" s="3" t="s">
        <v>169</v>
      </c>
      <c r="B31" s="4">
        <v>1</v>
      </c>
      <c r="C31" s="4" t="s">
        <v>200</v>
      </c>
    </row>
    <row r="32" spans="1:3" ht="18">
      <c r="A32" s="3" t="s">
        <v>191</v>
      </c>
      <c r="B32" s="4">
        <v>1</v>
      </c>
      <c r="C32" s="4" t="s">
        <v>200</v>
      </c>
    </row>
    <row r="33" spans="1:3" ht="18">
      <c r="A33" s="3" t="s">
        <v>119</v>
      </c>
      <c r="B33" s="4">
        <v>1</v>
      </c>
      <c r="C33" s="4" t="s">
        <v>200</v>
      </c>
    </row>
    <row r="34" spans="1:3" ht="18">
      <c r="A34" s="3" t="s">
        <v>224</v>
      </c>
      <c r="B34" s="4">
        <v>1</v>
      </c>
      <c r="C34" s="4" t="s">
        <v>200</v>
      </c>
    </row>
    <row r="35" spans="1:3" ht="18">
      <c r="A35" s="3" t="s">
        <v>178</v>
      </c>
      <c r="B35" s="4">
        <v>1</v>
      </c>
      <c r="C35" s="4" t="s">
        <v>200</v>
      </c>
    </row>
    <row r="36" spans="1:3" ht="18.75" customHeight="1">
      <c r="A36" s="3" t="s">
        <v>15</v>
      </c>
      <c r="B36" s="4">
        <v>3</v>
      </c>
      <c r="C36" s="4" t="s">
        <v>202</v>
      </c>
    </row>
    <row r="37" spans="1:3" ht="18.75" customHeight="1">
      <c r="A37" s="3"/>
      <c r="B37" s="4"/>
      <c r="C37" s="4"/>
    </row>
    <row r="38" spans="1:3" ht="18.75" customHeight="1">
      <c r="A38" s="3"/>
      <c r="B38" s="4"/>
      <c r="C38" s="4"/>
    </row>
    <row r="39" spans="1:3" ht="18.75" customHeight="1">
      <c r="A39" s="3"/>
      <c r="B39" s="4"/>
      <c r="C39" s="4"/>
    </row>
    <row r="40" spans="1:3" ht="18.75" customHeight="1">
      <c r="A40" s="3"/>
      <c r="B40" s="4"/>
      <c r="C40" s="4"/>
    </row>
    <row r="41" spans="1:3" ht="18.75" customHeight="1">
      <c r="A41" s="3"/>
      <c r="B41" s="4"/>
      <c r="C41" s="4"/>
    </row>
    <row r="42" spans="1:3" ht="18.75" customHeight="1">
      <c r="A42" s="3"/>
      <c r="B42" s="4"/>
      <c r="C42" s="4"/>
    </row>
    <row r="43" spans="1:3" ht="18.75" customHeight="1">
      <c r="A43" s="3"/>
      <c r="B43" s="4"/>
      <c r="C43" s="4"/>
    </row>
    <row r="44" spans="1:3" ht="18.75" customHeight="1">
      <c r="A44" s="3"/>
      <c r="B44" s="4"/>
      <c r="C44" s="4"/>
    </row>
    <row r="45" spans="1:3" ht="18.75" customHeight="1">
      <c r="A45" s="3"/>
      <c r="B45" s="4"/>
      <c r="C45" s="4"/>
    </row>
    <row r="46" spans="1:3" ht="18.75" customHeight="1">
      <c r="A46" s="3"/>
      <c r="B46" s="4"/>
      <c r="C46" s="4"/>
    </row>
    <row r="47" spans="1:3" ht="18.75" customHeight="1">
      <c r="A47" s="3"/>
      <c r="B47" s="4"/>
      <c r="C47" s="4"/>
    </row>
    <row r="48" spans="1:3" ht="18.75" customHeight="1">
      <c r="A48" s="3"/>
      <c r="B48" s="4"/>
      <c r="C48" s="4"/>
    </row>
    <row r="49" spans="1:3" ht="18.75" customHeight="1">
      <c r="A49" s="3"/>
      <c r="B49" s="4"/>
      <c r="C49" s="4"/>
    </row>
    <row r="50" spans="1:3" ht="18.75" customHeight="1">
      <c r="A50" s="3"/>
      <c r="B50" s="4"/>
      <c r="C50" s="4"/>
    </row>
    <row r="51" spans="1:3" ht="18.75" customHeight="1">
      <c r="A51" s="3"/>
      <c r="B51" s="4"/>
      <c r="C51" s="4"/>
    </row>
    <row r="52" spans="1:3" ht="18.75" customHeight="1">
      <c r="A52" s="3"/>
      <c r="B52" s="4"/>
      <c r="C52" s="4"/>
    </row>
    <row r="53" spans="1:3" ht="18.75" customHeight="1">
      <c r="A53" s="3"/>
      <c r="B53" s="4"/>
      <c r="C53" s="4"/>
    </row>
    <row r="54" spans="1:3" ht="18.75" customHeight="1">
      <c r="A54" s="3"/>
      <c r="B54" s="4"/>
      <c r="C54" s="4"/>
    </row>
    <row r="55" spans="1:3" ht="18.75" customHeight="1">
      <c r="A55" s="3"/>
      <c r="B55" s="4"/>
      <c r="C55" s="4"/>
    </row>
    <row r="56" spans="1:3" ht="18.75" customHeight="1">
      <c r="A56" s="3"/>
      <c r="B56" s="4"/>
      <c r="C56" s="4"/>
    </row>
    <row r="57" spans="1:3" ht="18.75" customHeight="1">
      <c r="A57" s="3"/>
      <c r="B57" s="4"/>
      <c r="C57" s="4"/>
    </row>
    <row r="58" spans="1:3" ht="18.75" customHeight="1">
      <c r="A58" s="3"/>
      <c r="B58" s="4"/>
      <c r="C58" s="4"/>
    </row>
    <row r="59" spans="1:3" ht="18.75" customHeight="1">
      <c r="A59" s="3"/>
      <c r="B59" s="4"/>
      <c r="C59" s="4"/>
    </row>
    <row r="60" spans="1:3" ht="18.75" customHeight="1">
      <c r="A60" s="3"/>
      <c r="B60" s="4"/>
      <c r="C60" s="4"/>
    </row>
    <row r="61" spans="1:3" ht="18.75" customHeight="1">
      <c r="A61" s="3"/>
      <c r="B61" s="4"/>
      <c r="C61" s="4"/>
    </row>
    <row r="62" spans="1:3" ht="18.75" customHeight="1">
      <c r="A62" s="3"/>
      <c r="B62" s="4"/>
      <c r="C62" s="4"/>
    </row>
    <row r="63" spans="1:3" ht="18.75" customHeight="1">
      <c r="A63" s="3"/>
      <c r="B63" s="4"/>
      <c r="C63" s="4"/>
    </row>
    <row r="64" spans="1:3" ht="18.75" customHeight="1">
      <c r="A64" s="3"/>
      <c r="B64" s="4"/>
      <c r="C64" s="4"/>
    </row>
    <row r="65" spans="1:3" ht="18.75" customHeight="1">
      <c r="A65" s="3"/>
      <c r="B65" s="4"/>
      <c r="C65" s="4"/>
    </row>
    <row r="66" spans="1:3" ht="18.75" customHeight="1">
      <c r="A66" s="3"/>
      <c r="B66" s="4"/>
      <c r="C66" s="4"/>
    </row>
    <row r="67" spans="1:3" ht="18.75" customHeight="1">
      <c r="A67" s="3"/>
      <c r="B67" s="4"/>
      <c r="C67" s="4"/>
    </row>
    <row r="68" spans="1:3" ht="18.75" customHeight="1">
      <c r="A68" s="3"/>
      <c r="B68" s="4"/>
      <c r="C68" s="4"/>
    </row>
    <row r="69" spans="1:3" ht="18.75" customHeight="1">
      <c r="A69" s="3"/>
      <c r="B69" s="4"/>
      <c r="C69" s="4"/>
    </row>
    <row r="70" spans="1:3" ht="18.75" customHeight="1">
      <c r="A70" s="3"/>
      <c r="B70" s="4"/>
      <c r="C70" s="4"/>
    </row>
    <row r="71" spans="1:3" ht="18.75" customHeight="1">
      <c r="A71" s="3"/>
      <c r="B71" s="4"/>
      <c r="C71" s="4"/>
    </row>
    <row r="72" spans="1:3" ht="18.75" customHeight="1">
      <c r="A72" s="3"/>
      <c r="B72" s="4"/>
      <c r="C72" s="4"/>
    </row>
    <row r="73" spans="1:3" ht="18.75" customHeight="1">
      <c r="A73" s="3"/>
      <c r="B73" s="4"/>
      <c r="C73" s="4"/>
    </row>
    <row r="74" spans="1:3" ht="18.75" customHeight="1">
      <c r="A74" s="3"/>
      <c r="B74" s="4"/>
      <c r="C74" s="4"/>
    </row>
    <row r="75" spans="1:3" ht="18.75" customHeight="1">
      <c r="A75" s="3"/>
      <c r="B75" s="4"/>
      <c r="C75" s="4"/>
    </row>
    <row r="76" spans="1:3" ht="18.75" customHeight="1">
      <c r="A76" s="3"/>
      <c r="B76" s="4"/>
      <c r="C76" s="4"/>
    </row>
    <row r="77" spans="1:3" ht="18.75" customHeight="1">
      <c r="A77" s="3"/>
      <c r="B77" s="4"/>
      <c r="C77" s="4"/>
    </row>
    <row r="78" spans="1:3" ht="18.75" customHeight="1">
      <c r="A78" s="3"/>
      <c r="B78" s="4"/>
      <c r="C78" s="4"/>
    </row>
    <row r="79" spans="1:3" ht="18">
      <c r="A79" s="3"/>
      <c r="B79" s="4"/>
      <c r="C79" s="4"/>
    </row>
    <row r="80" spans="1:3" ht="18">
      <c r="A80" s="3"/>
      <c r="B80" s="4"/>
      <c r="C80" s="4"/>
    </row>
    <row r="81" spans="1:14" ht="18">
      <c r="A81" s="3"/>
      <c r="B81" s="4"/>
      <c r="C81" s="4"/>
      <c r="G81" s="61"/>
    </row>
    <row r="82" spans="1:14" ht="18">
      <c r="A82" s="3"/>
      <c r="B82" s="4"/>
      <c r="C82" s="4"/>
    </row>
    <row r="88" spans="1:14">
      <c r="A88" s="62" t="s">
        <v>55</v>
      </c>
      <c r="B88" t="str">
        <f>CONCATENATE(A88,"**")</f>
        <v>Zaragoza **</v>
      </c>
      <c r="C88">
        <f>VLOOKUP($B88,$A$2:$C$79,2,FALSE)</f>
        <v>76</v>
      </c>
      <c r="G88" s="62" t="s">
        <v>55</v>
      </c>
      <c r="H88" t="s">
        <v>122</v>
      </c>
      <c r="I88">
        <v>76</v>
      </c>
      <c r="M88" s="62" t="s">
        <v>122</v>
      </c>
      <c r="N88">
        <v>76</v>
      </c>
    </row>
    <row r="89" spans="1:14">
      <c r="A89" s="62" t="s">
        <v>101</v>
      </c>
      <c r="B89" t="str">
        <f t="shared" ref="B89:B101" si="0">CONCATENATE(A89,"**")</f>
        <v>Utebo**</v>
      </c>
      <c r="C89">
        <f t="shared" ref="C89:C101" si="1">VLOOKUP(B89,$A$2:$C$79,2,FALSE)</f>
        <v>6</v>
      </c>
      <c r="G89" s="62" t="s">
        <v>101</v>
      </c>
      <c r="H89" t="s">
        <v>133</v>
      </c>
      <c r="I89">
        <v>6</v>
      </c>
      <c r="M89" s="62" t="s">
        <v>133</v>
      </c>
      <c r="N89">
        <v>6</v>
      </c>
    </row>
    <row r="90" spans="1:14">
      <c r="A90" s="62" t="s">
        <v>116</v>
      </c>
      <c r="B90" t="str">
        <f t="shared" si="0"/>
        <v>Monzón**</v>
      </c>
      <c r="C90">
        <f t="shared" si="1"/>
        <v>1</v>
      </c>
      <c r="G90" s="62" t="s">
        <v>116</v>
      </c>
      <c r="H90" t="s">
        <v>134</v>
      </c>
      <c r="I90">
        <v>1</v>
      </c>
      <c r="M90" s="62" t="s">
        <v>134</v>
      </c>
      <c r="N90">
        <v>1</v>
      </c>
    </row>
    <row r="91" spans="1:14">
      <c r="A91" s="62" t="s">
        <v>114</v>
      </c>
      <c r="B91" t="str">
        <f t="shared" si="0"/>
        <v>Calatayud**</v>
      </c>
      <c r="C91" t="e">
        <f t="shared" si="1"/>
        <v>#N/A</v>
      </c>
      <c r="G91" s="62" t="s">
        <v>114</v>
      </c>
      <c r="H91" t="s">
        <v>135</v>
      </c>
      <c r="I91">
        <v>0</v>
      </c>
      <c r="M91" s="62" t="s">
        <v>135</v>
      </c>
      <c r="N91">
        <v>0</v>
      </c>
    </row>
    <row r="92" spans="1:14">
      <c r="A92" s="62" t="s">
        <v>12</v>
      </c>
      <c r="B92" t="str">
        <f t="shared" si="0"/>
        <v>Huesca**</v>
      </c>
      <c r="C92">
        <f t="shared" si="1"/>
        <v>5</v>
      </c>
      <c r="G92" s="62" t="s">
        <v>12</v>
      </c>
      <c r="H92" t="s">
        <v>136</v>
      </c>
      <c r="I92">
        <v>5</v>
      </c>
      <c r="M92" s="62" t="s">
        <v>136</v>
      </c>
      <c r="N92">
        <v>5</v>
      </c>
    </row>
    <row r="93" spans="1:14">
      <c r="A93" s="62" t="s">
        <v>113</v>
      </c>
      <c r="B93" t="str">
        <f t="shared" si="0"/>
        <v>Cuarte de Huerva**</v>
      </c>
      <c r="C93">
        <f t="shared" si="1"/>
        <v>2</v>
      </c>
      <c r="G93" s="62" t="s">
        <v>113</v>
      </c>
      <c r="H93" t="s">
        <v>137</v>
      </c>
      <c r="I93">
        <v>2</v>
      </c>
      <c r="M93" s="62" t="s">
        <v>137</v>
      </c>
      <c r="N93">
        <v>2</v>
      </c>
    </row>
    <row r="94" spans="1:14">
      <c r="A94" s="62" t="s">
        <v>84</v>
      </c>
      <c r="B94" t="str">
        <f t="shared" si="0"/>
        <v>Alcañiz**</v>
      </c>
      <c r="C94">
        <f t="shared" si="1"/>
        <v>6</v>
      </c>
      <c r="G94" s="62" t="s">
        <v>84</v>
      </c>
      <c r="H94" t="s">
        <v>138</v>
      </c>
      <c r="I94">
        <v>6</v>
      </c>
      <c r="M94" s="62" t="s">
        <v>138</v>
      </c>
      <c r="N94">
        <v>6</v>
      </c>
    </row>
    <row r="95" spans="1:14">
      <c r="A95" s="62" t="s">
        <v>87</v>
      </c>
      <c r="B95" t="str">
        <f t="shared" si="0"/>
        <v>Barbastro**</v>
      </c>
      <c r="C95">
        <f t="shared" si="1"/>
        <v>1</v>
      </c>
      <c r="G95" s="62" t="s">
        <v>87</v>
      </c>
      <c r="H95" t="s">
        <v>139</v>
      </c>
      <c r="I95">
        <v>1</v>
      </c>
      <c r="M95" s="62" t="s">
        <v>139</v>
      </c>
      <c r="N95">
        <v>1</v>
      </c>
    </row>
    <row r="96" spans="1:14">
      <c r="A96" s="62" t="s">
        <v>56</v>
      </c>
      <c r="B96" t="str">
        <f t="shared" si="0"/>
        <v>Tarazona **</v>
      </c>
      <c r="C96" t="e">
        <f t="shared" si="1"/>
        <v>#N/A</v>
      </c>
      <c r="G96" s="62" t="s">
        <v>56</v>
      </c>
      <c r="H96" t="s">
        <v>123</v>
      </c>
      <c r="I96">
        <v>0</v>
      </c>
      <c r="M96" s="62" t="s">
        <v>123</v>
      </c>
      <c r="N96">
        <v>0</v>
      </c>
    </row>
    <row r="97" spans="1:14">
      <c r="A97" s="62" t="s">
        <v>13</v>
      </c>
      <c r="B97" t="str">
        <f t="shared" si="0"/>
        <v>Teruel**</v>
      </c>
      <c r="C97">
        <f t="shared" si="1"/>
        <v>4</v>
      </c>
      <c r="G97" s="62" t="s">
        <v>13</v>
      </c>
      <c r="H97" t="s">
        <v>140</v>
      </c>
      <c r="I97">
        <v>4</v>
      </c>
      <c r="M97" s="62" t="s">
        <v>140</v>
      </c>
      <c r="N97">
        <v>4</v>
      </c>
    </row>
    <row r="98" spans="1:14">
      <c r="A98" s="62" t="s">
        <v>104</v>
      </c>
      <c r="B98" t="str">
        <f t="shared" si="0"/>
        <v>Jaca**</v>
      </c>
      <c r="C98">
        <f t="shared" si="1"/>
        <v>2</v>
      </c>
      <c r="G98" s="62" t="s">
        <v>104</v>
      </c>
      <c r="H98" t="s">
        <v>141</v>
      </c>
      <c r="I98">
        <v>2</v>
      </c>
      <c r="M98" s="62" t="s">
        <v>141</v>
      </c>
      <c r="N98">
        <v>2</v>
      </c>
    </row>
    <row r="99" spans="1:14">
      <c r="A99" s="62" t="s">
        <v>85</v>
      </c>
      <c r="B99" t="str">
        <f t="shared" si="0"/>
        <v>Fraga**</v>
      </c>
      <c r="C99">
        <f t="shared" si="1"/>
        <v>1</v>
      </c>
      <c r="G99" s="62" t="s">
        <v>85</v>
      </c>
      <c r="H99" t="s">
        <v>142</v>
      </c>
      <c r="I99">
        <v>1</v>
      </c>
      <c r="M99" s="62" t="s">
        <v>142</v>
      </c>
      <c r="N99">
        <v>1</v>
      </c>
    </row>
    <row r="100" spans="1:14">
      <c r="A100" s="62" t="s">
        <v>115</v>
      </c>
      <c r="B100" t="str">
        <f t="shared" si="0"/>
        <v>Ejea de los Caballeros**</v>
      </c>
      <c r="C100">
        <f t="shared" si="1"/>
        <v>4</v>
      </c>
      <c r="G100" s="62" t="s">
        <v>115</v>
      </c>
      <c r="H100" t="s">
        <v>143</v>
      </c>
      <c r="I100">
        <v>4</v>
      </c>
      <c r="M100" s="62" t="s">
        <v>143</v>
      </c>
      <c r="N100">
        <v>4</v>
      </c>
    </row>
    <row r="101" spans="1:14">
      <c r="A101" s="63" t="s">
        <v>88</v>
      </c>
      <c r="B101" t="str">
        <f t="shared" si="0"/>
        <v>Caspe**</v>
      </c>
      <c r="C101" t="e">
        <f t="shared" si="1"/>
        <v>#N/A</v>
      </c>
      <c r="G101" s="63" t="s">
        <v>88</v>
      </c>
      <c r="H101" t="s">
        <v>144</v>
      </c>
      <c r="I101">
        <v>0</v>
      </c>
      <c r="M101" s="63" t="s">
        <v>144</v>
      </c>
      <c r="N101">
        <v>0</v>
      </c>
    </row>
    <row r="102" spans="1:14" ht="15.75" thickBot="1">
      <c r="A102" s="64" t="s">
        <v>10</v>
      </c>
      <c r="B102" s="64" t="s">
        <v>10</v>
      </c>
      <c r="G102" s="64" t="s">
        <v>10</v>
      </c>
      <c r="H102" t="s">
        <v>10</v>
      </c>
      <c r="M102" s="64" t="s">
        <v>10</v>
      </c>
      <c r="N102">
        <f>SUM(N88:N101)</f>
        <v>108</v>
      </c>
    </row>
    <row r="109" spans="1:14">
      <c r="M109">
        <v>0</v>
      </c>
    </row>
    <row r="111" spans="1:14" ht="36.75" thickBot="1">
      <c r="A111" s="6" t="s">
        <v>121</v>
      </c>
      <c r="B111" s="7" t="s">
        <v>28</v>
      </c>
      <c r="C111" s="7" t="s">
        <v>11</v>
      </c>
      <c r="G111" s="6" t="s">
        <v>72</v>
      </c>
      <c r="H111" s="7" t="s">
        <v>28</v>
      </c>
      <c r="I111" s="7" t="s">
        <v>11</v>
      </c>
      <c r="M111" s="62" t="s">
        <v>55</v>
      </c>
      <c r="N111">
        <v>95</v>
      </c>
    </row>
    <row r="112" spans="1:14" ht="18">
      <c r="A112" s="3" t="s">
        <v>122</v>
      </c>
      <c r="B112" s="4">
        <v>56</v>
      </c>
      <c r="C112" s="4" t="s">
        <v>145</v>
      </c>
      <c r="G112" s="3" t="s">
        <v>89</v>
      </c>
      <c r="H112" s="4">
        <v>6</v>
      </c>
      <c r="I112" s="4" t="s">
        <v>146</v>
      </c>
      <c r="M112" s="62" t="s">
        <v>12</v>
      </c>
      <c r="N112">
        <v>6</v>
      </c>
    </row>
    <row r="113" spans="1:14" ht="18">
      <c r="A113" s="3" t="s">
        <v>128</v>
      </c>
      <c r="B113" s="4">
        <v>10</v>
      </c>
      <c r="C113" s="4" t="s">
        <v>147</v>
      </c>
      <c r="G113" s="3" t="s">
        <v>95</v>
      </c>
      <c r="H113" s="4">
        <v>6</v>
      </c>
      <c r="I113" s="4" t="s">
        <v>146</v>
      </c>
      <c r="M113" s="62" t="s">
        <v>115</v>
      </c>
      <c r="N113">
        <v>4</v>
      </c>
    </row>
    <row r="114" spans="1:14" ht="18">
      <c r="A114" s="3" t="s">
        <v>124</v>
      </c>
      <c r="B114" s="4">
        <v>6</v>
      </c>
      <c r="C114" s="4" t="s">
        <v>146</v>
      </c>
      <c r="G114" s="3" t="s">
        <v>67</v>
      </c>
      <c r="H114" s="4">
        <v>5</v>
      </c>
      <c r="I114" s="4" t="s">
        <v>148</v>
      </c>
      <c r="M114" s="62" t="s">
        <v>87</v>
      </c>
      <c r="N114">
        <v>3</v>
      </c>
    </row>
    <row r="115" spans="1:14" ht="18">
      <c r="A115" s="3" t="s">
        <v>149</v>
      </c>
      <c r="B115" s="4">
        <v>3</v>
      </c>
      <c r="C115" s="4" t="s">
        <v>150</v>
      </c>
      <c r="G115" s="3" t="s">
        <v>97</v>
      </c>
      <c r="H115" s="4">
        <v>5</v>
      </c>
      <c r="I115" s="4" t="s">
        <v>148</v>
      </c>
      <c r="M115" s="62" t="s">
        <v>101</v>
      </c>
      <c r="N115">
        <v>2</v>
      </c>
    </row>
    <row r="116" spans="1:14" ht="18">
      <c r="A116" s="3" t="s">
        <v>151</v>
      </c>
      <c r="B116" s="4">
        <v>2</v>
      </c>
      <c r="C116" s="4" t="s">
        <v>152</v>
      </c>
      <c r="G116" s="3" t="s">
        <v>70</v>
      </c>
      <c r="H116" s="4">
        <v>4</v>
      </c>
      <c r="I116" s="4" t="s">
        <v>153</v>
      </c>
      <c r="M116" s="62" t="s">
        <v>116</v>
      </c>
      <c r="N116">
        <v>2</v>
      </c>
    </row>
    <row r="117" spans="1:14" ht="18">
      <c r="A117" s="3" t="s">
        <v>130</v>
      </c>
      <c r="B117" s="4">
        <v>2</v>
      </c>
      <c r="C117" s="4" t="s">
        <v>152</v>
      </c>
      <c r="G117" s="3" t="s">
        <v>73</v>
      </c>
      <c r="H117" s="4">
        <v>4</v>
      </c>
      <c r="I117" s="4" t="s">
        <v>153</v>
      </c>
      <c r="M117" s="62" t="s">
        <v>114</v>
      </c>
      <c r="N117">
        <v>1</v>
      </c>
    </row>
    <row r="118" spans="1:14" ht="18">
      <c r="A118" s="3" t="s">
        <v>154</v>
      </c>
      <c r="B118" s="4">
        <v>2</v>
      </c>
      <c r="C118" s="4" t="s">
        <v>152</v>
      </c>
      <c r="G118" s="3" t="s">
        <v>90</v>
      </c>
      <c r="H118" s="4">
        <v>4</v>
      </c>
      <c r="I118" s="4" t="s">
        <v>153</v>
      </c>
      <c r="M118" s="62" t="s">
        <v>85</v>
      </c>
      <c r="N118">
        <v>1</v>
      </c>
    </row>
    <row r="119" spans="1:14" ht="18">
      <c r="A119" s="3" t="s">
        <v>155</v>
      </c>
      <c r="B119" s="4">
        <v>2</v>
      </c>
      <c r="C119" s="4" t="s">
        <v>152</v>
      </c>
      <c r="G119" s="3" t="s">
        <v>100</v>
      </c>
      <c r="H119" s="4">
        <v>3</v>
      </c>
      <c r="I119" s="4" t="s">
        <v>150</v>
      </c>
      <c r="M119" s="62" t="s">
        <v>88</v>
      </c>
      <c r="N119">
        <v>1</v>
      </c>
    </row>
    <row r="120" spans="1:14" ht="18">
      <c r="A120" s="3" t="s">
        <v>156</v>
      </c>
      <c r="B120" s="4">
        <v>2</v>
      </c>
      <c r="C120" s="4" t="s">
        <v>152</v>
      </c>
      <c r="G120" s="3" t="s">
        <v>69</v>
      </c>
      <c r="H120" s="4">
        <v>3</v>
      </c>
      <c r="I120" s="4" t="s">
        <v>150</v>
      </c>
      <c r="M120" s="62" t="s">
        <v>113</v>
      </c>
      <c r="N120">
        <v>0</v>
      </c>
    </row>
    <row r="121" spans="1:14" ht="18">
      <c r="A121" s="3" t="s">
        <v>157</v>
      </c>
      <c r="B121" s="4">
        <v>1</v>
      </c>
      <c r="C121" s="4" t="s">
        <v>117</v>
      </c>
      <c r="G121" s="3" t="s">
        <v>102</v>
      </c>
      <c r="H121" s="4">
        <v>3</v>
      </c>
      <c r="I121" s="4" t="s">
        <v>150</v>
      </c>
      <c r="M121" s="62" t="s">
        <v>84</v>
      </c>
      <c r="N121">
        <v>0</v>
      </c>
    </row>
    <row r="122" spans="1:14" ht="18">
      <c r="A122" s="3" t="s">
        <v>158</v>
      </c>
      <c r="B122" s="4">
        <v>1</v>
      </c>
      <c r="C122" s="4" t="s">
        <v>117</v>
      </c>
      <c r="G122" s="3" t="s">
        <v>110</v>
      </c>
      <c r="H122" s="4">
        <v>3</v>
      </c>
      <c r="I122" s="4" t="s">
        <v>150</v>
      </c>
      <c r="M122" s="62" t="s">
        <v>56</v>
      </c>
      <c r="N122">
        <v>0</v>
      </c>
    </row>
    <row r="123" spans="1:14" ht="18">
      <c r="A123" s="3" t="s">
        <v>159</v>
      </c>
      <c r="B123" s="4">
        <v>1</v>
      </c>
      <c r="C123" s="4" t="s">
        <v>117</v>
      </c>
      <c r="G123" s="3" t="s">
        <v>106</v>
      </c>
      <c r="H123" s="4">
        <v>3</v>
      </c>
      <c r="I123" s="4" t="s">
        <v>150</v>
      </c>
      <c r="M123" s="62" t="s">
        <v>13</v>
      </c>
      <c r="N123">
        <v>0</v>
      </c>
    </row>
    <row r="124" spans="1:14" ht="18">
      <c r="A124" s="3" t="s">
        <v>160</v>
      </c>
      <c r="B124" s="4">
        <v>1</v>
      </c>
      <c r="C124" s="4" t="s">
        <v>117</v>
      </c>
      <c r="G124" s="3" t="s">
        <v>107</v>
      </c>
      <c r="H124" s="4">
        <v>3</v>
      </c>
      <c r="I124" s="4" t="s">
        <v>150</v>
      </c>
      <c r="M124" s="63" t="s">
        <v>104</v>
      </c>
      <c r="N124">
        <v>0</v>
      </c>
    </row>
    <row r="125" spans="1:14" ht="18">
      <c r="A125" s="3" t="s">
        <v>161</v>
      </c>
      <c r="B125" s="4">
        <v>1</v>
      </c>
      <c r="C125" s="4" t="s">
        <v>117</v>
      </c>
      <c r="G125" s="3" t="s">
        <v>105</v>
      </c>
      <c r="H125" s="4">
        <v>3</v>
      </c>
      <c r="I125" s="4" t="s">
        <v>150</v>
      </c>
    </row>
    <row r="126" spans="1:14" ht="18">
      <c r="A126" s="3" t="s">
        <v>131</v>
      </c>
      <c r="B126" s="4">
        <v>1</v>
      </c>
      <c r="C126" s="4" t="s">
        <v>117</v>
      </c>
      <c r="G126" s="3" t="s">
        <v>86</v>
      </c>
      <c r="H126" s="4">
        <v>3</v>
      </c>
      <c r="I126" s="4" t="s">
        <v>150</v>
      </c>
    </row>
    <row r="127" spans="1:14" ht="18">
      <c r="A127" s="3" t="s">
        <v>120</v>
      </c>
      <c r="B127" s="4">
        <v>1</v>
      </c>
      <c r="C127" s="4" t="s">
        <v>117</v>
      </c>
      <c r="G127" s="3" t="s">
        <v>74</v>
      </c>
      <c r="H127" s="4">
        <v>3</v>
      </c>
      <c r="I127" s="4" t="s">
        <v>150</v>
      </c>
    </row>
    <row r="128" spans="1:14" ht="18">
      <c r="A128" s="3" t="s">
        <v>127</v>
      </c>
      <c r="B128" s="4">
        <v>1</v>
      </c>
      <c r="C128" s="4" t="s">
        <v>117</v>
      </c>
      <c r="G128" s="3" t="s">
        <v>91</v>
      </c>
      <c r="H128" s="4">
        <v>2</v>
      </c>
      <c r="I128" s="4" t="s">
        <v>152</v>
      </c>
    </row>
    <row r="129" spans="1:9" ht="18">
      <c r="A129" s="3" t="s">
        <v>125</v>
      </c>
      <c r="B129" s="4">
        <v>1</v>
      </c>
      <c r="C129" s="4" t="s">
        <v>117</v>
      </c>
      <c r="G129" s="3" t="s">
        <v>84</v>
      </c>
      <c r="H129" s="4">
        <v>2</v>
      </c>
      <c r="I129" s="4" t="s">
        <v>152</v>
      </c>
    </row>
    <row r="130" spans="1:9" ht="18">
      <c r="A130" s="3" t="s">
        <v>162</v>
      </c>
      <c r="B130" s="4">
        <v>1</v>
      </c>
      <c r="C130" s="4" t="s">
        <v>117</v>
      </c>
      <c r="G130" s="3" t="s">
        <v>163</v>
      </c>
      <c r="H130" s="4">
        <v>2</v>
      </c>
      <c r="I130" s="4" t="s">
        <v>152</v>
      </c>
    </row>
    <row r="131" spans="1:9" ht="18">
      <c r="A131" s="3" t="s">
        <v>164</v>
      </c>
      <c r="B131" s="4">
        <v>1</v>
      </c>
      <c r="C131" s="4" t="s">
        <v>117</v>
      </c>
      <c r="G131" s="3" t="s">
        <v>71</v>
      </c>
      <c r="H131" s="4">
        <v>2</v>
      </c>
      <c r="I131" s="4" t="s">
        <v>152</v>
      </c>
    </row>
    <row r="132" spans="1:9" ht="18">
      <c r="A132" s="3" t="s">
        <v>165</v>
      </c>
      <c r="B132" s="4">
        <v>1</v>
      </c>
      <c r="C132" s="4" t="s">
        <v>117</v>
      </c>
      <c r="G132" s="3" t="s">
        <v>166</v>
      </c>
      <c r="H132" s="4">
        <v>2</v>
      </c>
      <c r="I132" s="4" t="s">
        <v>152</v>
      </c>
    </row>
    <row r="133" spans="1:9" ht="18">
      <c r="A133" s="3" t="s">
        <v>129</v>
      </c>
      <c r="B133" s="4">
        <v>1</v>
      </c>
      <c r="C133" s="4" t="s">
        <v>117</v>
      </c>
      <c r="G133" s="3" t="s">
        <v>99</v>
      </c>
      <c r="H133" s="4">
        <v>2</v>
      </c>
      <c r="I133" s="4" t="s">
        <v>152</v>
      </c>
    </row>
    <row r="134" spans="1:9" ht="18">
      <c r="A134" s="3" t="s">
        <v>167</v>
      </c>
      <c r="B134" s="4">
        <v>1</v>
      </c>
      <c r="C134" s="4" t="s">
        <v>117</v>
      </c>
      <c r="G134" s="3" t="s">
        <v>101</v>
      </c>
      <c r="H134" s="4">
        <v>2</v>
      </c>
      <c r="I134" s="4" t="s">
        <v>152</v>
      </c>
    </row>
    <row r="135" spans="1:9" ht="18">
      <c r="A135" s="3" t="s">
        <v>126</v>
      </c>
      <c r="B135" s="4">
        <v>1</v>
      </c>
      <c r="C135" s="4" t="s">
        <v>117</v>
      </c>
      <c r="G135" s="3" t="s">
        <v>98</v>
      </c>
      <c r="H135" s="4">
        <v>1</v>
      </c>
      <c r="I135" s="4" t="s">
        <v>117</v>
      </c>
    </row>
    <row r="136" spans="1:9" ht="18">
      <c r="A136" s="3" t="s">
        <v>168</v>
      </c>
      <c r="B136" s="4">
        <v>1</v>
      </c>
      <c r="C136" s="4" t="s">
        <v>117</v>
      </c>
      <c r="G136" s="3" t="s">
        <v>112</v>
      </c>
      <c r="H136" s="4">
        <v>1</v>
      </c>
      <c r="I136" s="4" t="s">
        <v>117</v>
      </c>
    </row>
    <row r="137" spans="1:9" ht="18">
      <c r="A137" s="3" t="s">
        <v>169</v>
      </c>
      <c r="B137" s="4">
        <v>1</v>
      </c>
      <c r="C137" s="4" t="s">
        <v>117</v>
      </c>
      <c r="G137" s="3" t="s">
        <v>120</v>
      </c>
      <c r="H137" s="4">
        <v>1</v>
      </c>
      <c r="I137" s="4" t="s">
        <v>117</v>
      </c>
    </row>
    <row r="138" spans="1:9" ht="18">
      <c r="A138" s="3" t="s">
        <v>170</v>
      </c>
      <c r="B138" s="4">
        <v>1</v>
      </c>
      <c r="C138" s="4" t="s">
        <v>117</v>
      </c>
      <c r="G138" s="3" t="s">
        <v>41</v>
      </c>
      <c r="H138" s="4">
        <v>1</v>
      </c>
      <c r="I138" s="4" t="s">
        <v>117</v>
      </c>
    </row>
    <row r="139" spans="1:9" ht="18">
      <c r="A139" s="3" t="s">
        <v>123</v>
      </c>
      <c r="B139" s="4">
        <v>1</v>
      </c>
      <c r="C139" s="4" t="s">
        <v>117</v>
      </c>
      <c r="G139" s="3" t="s">
        <v>171</v>
      </c>
      <c r="H139" s="4">
        <v>1</v>
      </c>
      <c r="I139" s="4" t="s">
        <v>117</v>
      </c>
    </row>
    <row r="140" spans="1:9" ht="18">
      <c r="A140" s="3" t="s">
        <v>132</v>
      </c>
      <c r="B140" s="4">
        <v>1</v>
      </c>
      <c r="C140" s="4" t="s">
        <v>117</v>
      </c>
      <c r="G140" s="3" t="s">
        <v>109</v>
      </c>
      <c r="H140" s="4">
        <v>1</v>
      </c>
      <c r="I140" s="4" t="s">
        <v>117</v>
      </c>
    </row>
    <row r="141" spans="1:9" ht="18">
      <c r="A141" s="3" t="s">
        <v>15</v>
      </c>
      <c r="B141" s="4">
        <v>2</v>
      </c>
      <c r="C141" s="4" t="s">
        <v>152</v>
      </c>
      <c r="G141" s="3" t="s">
        <v>103</v>
      </c>
      <c r="H141" s="4">
        <v>1</v>
      </c>
      <c r="I141" s="4" t="s">
        <v>117</v>
      </c>
    </row>
    <row r="142" spans="1:9" ht="18">
      <c r="G142" s="3" t="s">
        <v>118</v>
      </c>
      <c r="H142" s="4">
        <v>1</v>
      </c>
      <c r="I142" s="4" t="s">
        <v>117</v>
      </c>
    </row>
    <row r="143" spans="1:9" ht="18">
      <c r="G143" s="3" t="s">
        <v>165</v>
      </c>
      <c r="H143" s="4">
        <v>1</v>
      </c>
      <c r="I143" s="4" t="s">
        <v>117</v>
      </c>
    </row>
    <row r="144" spans="1:9" ht="18">
      <c r="G144" s="3" t="s">
        <v>172</v>
      </c>
      <c r="H144" s="4">
        <v>1</v>
      </c>
      <c r="I144" s="4" t="s">
        <v>117</v>
      </c>
    </row>
    <row r="145" spans="7:9" ht="18">
      <c r="G145" s="3" t="s">
        <v>173</v>
      </c>
      <c r="H145" s="4">
        <v>1</v>
      </c>
      <c r="I145" s="4" t="s">
        <v>117</v>
      </c>
    </row>
    <row r="146" spans="7:9" ht="18">
      <c r="G146" s="3" t="s">
        <v>174</v>
      </c>
      <c r="H146" s="4">
        <v>1</v>
      </c>
      <c r="I146" s="4" t="s">
        <v>117</v>
      </c>
    </row>
    <row r="147" spans="7:9" ht="18">
      <c r="G147" s="3" t="s">
        <v>104</v>
      </c>
      <c r="H147" s="4">
        <v>1</v>
      </c>
      <c r="I147" s="4" t="s">
        <v>117</v>
      </c>
    </row>
    <row r="148" spans="7:9" ht="18">
      <c r="G148" s="3" t="s">
        <v>175</v>
      </c>
      <c r="H148" s="4">
        <v>1</v>
      </c>
      <c r="I148" s="4" t="s">
        <v>117</v>
      </c>
    </row>
    <row r="149" spans="7:9" ht="18">
      <c r="G149" s="3" t="s">
        <v>75</v>
      </c>
      <c r="H149" s="4">
        <v>1</v>
      </c>
      <c r="I149" s="4" t="s">
        <v>117</v>
      </c>
    </row>
    <row r="150" spans="7:9" ht="18">
      <c r="G150" s="3" t="s">
        <v>92</v>
      </c>
      <c r="H150" s="4">
        <v>1</v>
      </c>
      <c r="I150" s="4" t="s">
        <v>117</v>
      </c>
    </row>
    <row r="151" spans="7:9" ht="18">
      <c r="G151" s="3" t="s">
        <v>93</v>
      </c>
      <c r="H151" s="4">
        <v>1</v>
      </c>
      <c r="I151" s="4" t="s">
        <v>117</v>
      </c>
    </row>
    <row r="152" spans="7:9" ht="18">
      <c r="G152" s="3" t="s">
        <v>94</v>
      </c>
      <c r="H152" s="4">
        <v>1</v>
      </c>
      <c r="I152" s="4" t="s">
        <v>117</v>
      </c>
    </row>
    <row r="153" spans="7:9" ht="18">
      <c r="G153" s="3" t="s">
        <v>76</v>
      </c>
      <c r="H153" s="4">
        <v>1</v>
      </c>
      <c r="I153" s="4" t="s">
        <v>117</v>
      </c>
    </row>
    <row r="154" spans="7:9" ht="18">
      <c r="G154" s="3" t="s">
        <v>108</v>
      </c>
      <c r="H154" s="4">
        <v>1</v>
      </c>
      <c r="I154" s="4" t="s">
        <v>117</v>
      </c>
    </row>
    <row r="155" spans="7:9" ht="18">
      <c r="G155" s="3" t="s">
        <v>111</v>
      </c>
      <c r="H155" s="4">
        <v>1</v>
      </c>
      <c r="I155" s="4" t="s">
        <v>117</v>
      </c>
    </row>
    <row r="156" spans="7:9" ht="18">
      <c r="G156" s="3" t="s">
        <v>119</v>
      </c>
      <c r="H156" s="4">
        <v>1</v>
      </c>
      <c r="I156" s="4" t="s">
        <v>117</v>
      </c>
    </row>
    <row r="157" spans="7:9" ht="18">
      <c r="G157" s="3" t="s">
        <v>176</v>
      </c>
      <c r="H157" s="4">
        <v>1</v>
      </c>
      <c r="I157" s="4" t="s">
        <v>117</v>
      </c>
    </row>
    <row r="158" spans="7:9" ht="18">
      <c r="G158" s="3" t="s">
        <v>68</v>
      </c>
      <c r="H158" s="4">
        <v>1</v>
      </c>
      <c r="I158" s="4" t="s">
        <v>117</v>
      </c>
    </row>
    <row r="159" spans="7:9" ht="18">
      <c r="G159" s="3" t="s">
        <v>96</v>
      </c>
      <c r="H159" s="4">
        <v>1</v>
      </c>
      <c r="I159" s="4" t="s">
        <v>117</v>
      </c>
    </row>
    <row r="160" spans="7:9" ht="18">
      <c r="G160" s="61"/>
    </row>
    <row r="161" spans="7:9" ht="18">
      <c r="G161" s="5"/>
    </row>
    <row r="162" spans="7:9" ht="18.75" thickBot="1">
      <c r="G162" s="6"/>
      <c r="H162" s="7"/>
      <c r="I162" s="7"/>
    </row>
    <row r="163" spans="7:9" ht="18">
      <c r="G163" s="3"/>
      <c r="H163" s="4"/>
      <c r="I163" s="4"/>
    </row>
    <row r="164" spans="7:9" ht="18">
      <c r="G164" s="3"/>
      <c r="H164" s="4"/>
      <c r="I164" s="4"/>
    </row>
    <row r="165" spans="7:9" ht="18">
      <c r="G165" s="3"/>
      <c r="H165" s="4"/>
      <c r="I165" s="4"/>
    </row>
    <row r="166" spans="7:9" ht="18">
      <c r="G166" s="3"/>
      <c r="H166" s="4"/>
      <c r="I166" s="4"/>
    </row>
    <row r="167" spans="7:9" ht="18">
      <c r="G167" s="3"/>
      <c r="H167" s="4"/>
      <c r="I167" s="4"/>
    </row>
    <row r="168" spans="7:9" ht="18">
      <c r="G168" s="3"/>
      <c r="H168" s="4"/>
      <c r="I168" s="4"/>
    </row>
    <row r="169" spans="7:9" ht="18">
      <c r="G169" s="3"/>
      <c r="H169" s="4"/>
      <c r="I169" s="4"/>
    </row>
    <row r="170" spans="7:9" ht="18">
      <c r="G170" s="3"/>
      <c r="H170" s="4"/>
      <c r="I170" s="4"/>
    </row>
    <row r="171" spans="7:9" ht="18">
      <c r="G171" s="3"/>
      <c r="H171" s="4"/>
      <c r="I171" s="4"/>
    </row>
    <row r="172" spans="7:9" ht="18">
      <c r="G172" s="3"/>
      <c r="H172" s="4"/>
      <c r="I172" s="4"/>
    </row>
    <row r="173" spans="7:9" ht="18">
      <c r="G173" s="3"/>
      <c r="H173" s="4"/>
      <c r="I173" s="4"/>
    </row>
    <row r="174" spans="7:9" ht="18">
      <c r="G174" s="3"/>
      <c r="H174" s="4"/>
      <c r="I174" s="4"/>
    </row>
    <row r="175" spans="7:9" ht="18">
      <c r="G175" s="3"/>
      <c r="H175" s="4"/>
      <c r="I175" s="4"/>
    </row>
    <row r="176" spans="7:9" ht="18">
      <c r="G176" s="3"/>
      <c r="H176" s="4"/>
      <c r="I176" s="4"/>
    </row>
    <row r="177" spans="7:9" ht="18">
      <c r="G177" s="3"/>
      <c r="H177" s="4"/>
      <c r="I177" s="4"/>
    </row>
    <row r="178" spans="7:9" ht="18">
      <c r="G178" s="3"/>
      <c r="H178" s="4"/>
      <c r="I178" s="4"/>
    </row>
    <row r="179" spans="7:9" ht="18">
      <c r="G179" s="3"/>
      <c r="H179" s="4"/>
      <c r="I179" s="4"/>
    </row>
    <row r="180" spans="7:9" ht="18">
      <c r="G180" s="3"/>
      <c r="H180" s="4"/>
      <c r="I180" s="4"/>
    </row>
    <row r="181" spans="7:9" ht="18">
      <c r="G181" s="3"/>
      <c r="H181" s="4"/>
      <c r="I181" s="4"/>
    </row>
    <row r="182" spans="7:9" ht="18">
      <c r="G182" s="3"/>
      <c r="H182" s="4"/>
      <c r="I182" s="4"/>
    </row>
    <row r="183" spans="7:9" ht="18">
      <c r="G183" s="3"/>
      <c r="H183" s="4"/>
      <c r="I183" s="4"/>
    </row>
    <row r="184" spans="7:9" ht="18">
      <c r="G184" s="3"/>
      <c r="H184" s="4"/>
      <c r="I184" s="4"/>
    </row>
    <row r="185" spans="7:9" ht="18">
      <c r="G185" s="3"/>
      <c r="H185" s="4"/>
      <c r="I185" s="4"/>
    </row>
    <row r="186" spans="7:9" ht="18">
      <c r="G186" s="3"/>
      <c r="H186" s="4"/>
      <c r="I186" s="4"/>
    </row>
    <row r="187" spans="7:9" ht="18">
      <c r="G187" s="3"/>
      <c r="H187" s="4"/>
      <c r="I187" s="4"/>
    </row>
    <row r="188" spans="7:9" ht="18">
      <c r="G188" s="3"/>
      <c r="H188" s="4"/>
      <c r="I188" s="4"/>
    </row>
    <row r="189" spans="7:9" ht="18">
      <c r="G189" s="3"/>
      <c r="H189" s="4"/>
      <c r="I189" s="4"/>
    </row>
    <row r="190" spans="7:9" ht="18">
      <c r="G190" s="3"/>
      <c r="H190" s="4"/>
      <c r="I190" s="4"/>
    </row>
    <row r="191" spans="7:9" ht="18">
      <c r="G191" s="3"/>
      <c r="H191" s="4"/>
      <c r="I191" s="4"/>
    </row>
    <row r="192" spans="7:9" ht="18">
      <c r="G192" s="3"/>
      <c r="H192" s="4"/>
      <c r="I192" s="4"/>
    </row>
    <row r="193" spans="7:7" ht="18">
      <c r="G193" s="61"/>
    </row>
  </sheetData>
  <sortState ref="M68:N81">
    <sortCondition descending="1" ref="N68:N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F18" sqref="F18"/>
    </sheetView>
  </sheetViews>
  <sheetFormatPr baseColWidth="10" defaultRowHeight="15"/>
  <cols>
    <col min="1" max="1" width="38.28515625" customWidth="1"/>
    <col min="2" max="2" width="10.7109375" bestFit="1" customWidth="1"/>
    <col min="3" max="3" width="12.28515625" customWidth="1"/>
    <col min="9" max="9" width="37.28515625" customWidth="1"/>
  </cols>
  <sheetData>
    <row r="1" spans="1:13" ht="29.25" customHeight="1">
      <c r="A1" s="91" t="s">
        <v>319</v>
      </c>
      <c r="B1" s="91"/>
      <c r="C1" s="91"/>
      <c r="D1" s="91"/>
      <c r="E1" s="91"/>
      <c r="G1" s="87">
        <v>44347</v>
      </c>
      <c r="I1" s="91" t="s">
        <v>321</v>
      </c>
      <c r="J1" s="91"/>
      <c r="K1" s="91"/>
      <c r="L1" s="91"/>
      <c r="M1" s="91"/>
    </row>
    <row r="2" spans="1:13">
      <c r="A2" s="85" t="s">
        <v>230</v>
      </c>
      <c r="B2" s="86" t="s">
        <v>231</v>
      </c>
      <c r="C2" s="86" t="s">
        <v>232</v>
      </c>
      <c r="D2" s="86" t="s">
        <v>10</v>
      </c>
      <c r="E2" s="86" t="s">
        <v>11</v>
      </c>
      <c r="I2" s="85" t="s">
        <v>244</v>
      </c>
      <c r="J2" s="85" t="s">
        <v>245</v>
      </c>
    </row>
    <row r="3" spans="1:13">
      <c r="A3" s="72" t="s">
        <v>233</v>
      </c>
      <c r="B3" s="84">
        <v>1</v>
      </c>
      <c r="C3" s="84">
        <v>0</v>
      </c>
      <c r="D3" s="84">
        <v>0</v>
      </c>
      <c r="E3" s="73" t="s">
        <v>234</v>
      </c>
      <c r="I3" s="74" t="s">
        <v>14</v>
      </c>
      <c r="J3" s="81">
        <v>35</v>
      </c>
    </row>
    <row r="4" spans="1:13">
      <c r="A4" s="72" t="s">
        <v>0</v>
      </c>
      <c r="B4" s="84">
        <v>8</v>
      </c>
      <c r="C4" s="84">
        <v>9</v>
      </c>
      <c r="D4" s="84">
        <v>17</v>
      </c>
      <c r="E4" s="73" t="s">
        <v>235</v>
      </c>
      <c r="I4" s="74" t="s">
        <v>8</v>
      </c>
      <c r="J4" s="81">
        <v>28</v>
      </c>
    </row>
    <row r="5" spans="1:13">
      <c r="A5" s="72" t="s">
        <v>1</v>
      </c>
      <c r="B5" s="84">
        <v>10</v>
      </c>
      <c r="C5" s="84">
        <v>10</v>
      </c>
      <c r="D5" s="84">
        <v>20</v>
      </c>
      <c r="E5" s="73" t="s">
        <v>236</v>
      </c>
      <c r="I5" s="74" t="s">
        <v>9</v>
      </c>
      <c r="J5" s="81">
        <v>28</v>
      </c>
    </row>
    <row r="6" spans="1:13">
      <c r="A6" s="72" t="s">
        <v>2</v>
      </c>
      <c r="B6" s="84">
        <v>12</v>
      </c>
      <c r="C6" s="84">
        <v>6</v>
      </c>
      <c r="D6" s="84">
        <v>18</v>
      </c>
      <c r="E6" s="73" t="s">
        <v>237</v>
      </c>
      <c r="I6" s="74" t="s">
        <v>7</v>
      </c>
      <c r="J6" s="81">
        <v>11</v>
      </c>
    </row>
    <row r="7" spans="1:13">
      <c r="A7" s="72" t="s">
        <v>3</v>
      </c>
      <c r="B7" s="84">
        <v>14</v>
      </c>
      <c r="C7" s="84">
        <v>11</v>
      </c>
      <c r="D7" s="84">
        <v>25</v>
      </c>
      <c r="E7" s="73" t="s">
        <v>238</v>
      </c>
      <c r="I7" s="74" t="s">
        <v>246</v>
      </c>
      <c r="J7" s="81">
        <v>10</v>
      </c>
    </row>
    <row r="8" spans="1:13">
      <c r="A8" s="72" t="s">
        <v>4</v>
      </c>
      <c r="B8" s="84">
        <v>13</v>
      </c>
      <c r="C8" s="84">
        <v>15</v>
      </c>
      <c r="D8" s="84">
        <v>28</v>
      </c>
      <c r="E8" s="73" t="s">
        <v>239</v>
      </c>
      <c r="I8" s="74" t="s">
        <v>182</v>
      </c>
      <c r="J8" s="81">
        <v>8</v>
      </c>
    </row>
    <row r="9" spans="1:13">
      <c r="A9" s="72" t="s">
        <v>5</v>
      </c>
      <c r="B9" s="84">
        <v>4</v>
      </c>
      <c r="C9" s="84">
        <v>6</v>
      </c>
      <c r="D9" s="84">
        <v>10</v>
      </c>
      <c r="E9" s="73" t="s">
        <v>240</v>
      </c>
      <c r="I9" s="74" t="s">
        <v>228</v>
      </c>
      <c r="J9" s="81">
        <v>5</v>
      </c>
    </row>
    <row r="10" spans="1:13">
      <c r="A10" s="72" t="s">
        <v>6</v>
      </c>
      <c r="B10" s="84">
        <v>2</v>
      </c>
      <c r="C10" s="84">
        <v>3</v>
      </c>
      <c r="D10" s="84">
        <v>5</v>
      </c>
      <c r="E10" s="73" t="s">
        <v>241</v>
      </c>
      <c r="I10" s="74" t="s">
        <v>229</v>
      </c>
      <c r="J10" s="81">
        <v>1</v>
      </c>
    </row>
    <row r="11" spans="1:13">
      <c r="A11" s="72" t="s">
        <v>242</v>
      </c>
      <c r="B11" s="84">
        <v>2</v>
      </c>
      <c r="C11" s="84">
        <v>1</v>
      </c>
      <c r="D11" s="84">
        <v>3</v>
      </c>
      <c r="E11" s="73" t="s">
        <v>243</v>
      </c>
      <c r="I11" s="74" t="s">
        <v>314</v>
      </c>
      <c r="J11" s="81">
        <v>7</v>
      </c>
    </row>
    <row r="12" spans="1:13">
      <c r="A12" s="72" t="s">
        <v>10</v>
      </c>
      <c r="B12" s="84">
        <v>66</v>
      </c>
      <c r="C12" s="84">
        <v>61</v>
      </c>
      <c r="D12" s="84">
        <v>127</v>
      </c>
      <c r="E12" s="73" t="s">
        <v>227</v>
      </c>
      <c r="I12" s="77" t="s">
        <v>10</v>
      </c>
      <c r="J12" s="78">
        <v>133</v>
      </c>
    </row>
    <row r="14" spans="1:13" ht="15.75">
      <c r="A14" s="92" t="s">
        <v>329</v>
      </c>
    </row>
    <row r="15" spans="1:13" ht="15.75">
      <c r="A15" s="85" t="s">
        <v>325</v>
      </c>
      <c r="B15" s="85" t="s">
        <v>245</v>
      </c>
      <c r="I15" s="80" t="s">
        <v>293</v>
      </c>
    </row>
    <row r="16" spans="1:13">
      <c r="A16" s="74" t="s">
        <v>316</v>
      </c>
      <c r="B16" s="81">
        <v>97</v>
      </c>
      <c r="I16" t="s">
        <v>322</v>
      </c>
    </row>
    <row r="17" spans="1:10">
      <c r="A17" s="74" t="s">
        <v>7</v>
      </c>
      <c r="B17" s="81">
        <v>22</v>
      </c>
      <c r="I17" s="85" t="s">
        <v>294</v>
      </c>
      <c r="J17" s="85" t="s">
        <v>245</v>
      </c>
    </row>
    <row r="18" spans="1:10">
      <c r="A18" s="74" t="s">
        <v>182</v>
      </c>
      <c r="B18" s="81">
        <v>11</v>
      </c>
      <c r="I18" s="74" t="s">
        <v>295</v>
      </c>
      <c r="J18" s="81">
        <v>82</v>
      </c>
    </row>
    <row r="19" spans="1:10">
      <c r="A19" s="74" t="s">
        <v>326</v>
      </c>
      <c r="B19" s="81">
        <v>2</v>
      </c>
      <c r="I19" s="74" t="s">
        <v>296</v>
      </c>
      <c r="J19" s="81">
        <v>9</v>
      </c>
    </row>
    <row r="20" spans="1:10">
      <c r="A20" s="74" t="s">
        <v>327</v>
      </c>
      <c r="B20" s="81">
        <v>1</v>
      </c>
      <c r="I20" s="74" t="s">
        <v>297</v>
      </c>
      <c r="J20" s="81">
        <v>8</v>
      </c>
    </row>
    <row r="21" spans="1:10">
      <c r="A21" s="77" t="s">
        <v>328</v>
      </c>
      <c r="B21" s="78">
        <v>133</v>
      </c>
      <c r="I21" s="74" t="s">
        <v>298</v>
      </c>
      <c r="J21" s="81">
        <v>5</v>
      </c>
    </row>
    <row r="22" spans="1:10">
      <c r="I22" s="74" t="s">
        <v>299</v>
      </c>
      <c r="J22" s="81">
        <v>3</v>
      </c>
    </row>
    <row r="23" spans="1:10" ht="15.75">
      <c r="A23" s="80" t="s">
        <v>247</v>
      </c>
      <c r="I23" s="74" t="s">
        <v>300</v>
      </c>
      <c r="J23" s="81">
        <v>3</v>
      </c>
    </row>
    <row r="24" spans="1:10" ht="18" customHeight="1">
      <c r="A24" t="s">
        <v>320</v>
      </c>
      <c r="I24" s="74" t="s">
        <v>301</v>
      </c>
      <c r="J24" s="81">
        <v>2</v>
      </c>
    </row>
    <row r="25" spans="1:10">
      <c r="A25" s="85" t="s">
        <v>248</v>
      </c>
      <c r="B25" s="85" t="s">
        <v>245</v>
      </c>
      <c r="I25" s="74" t="s">
        <v>302</v>
      </c>
      <c r="J25" s="81">
        <v>2</v>
      </c>
    </row>
    <row r="26" spans="1:10">
      <c r="A26" s="77" t="s">
        <v>249</v>
      </c>
      <c r="B26" s="78">
        <v>14</v>
      </c>
      <c r="C26" s="79" t="s">
        <v>292</v>
      </c>
      <c r="I26" s="74" t="s">
        <v>303</v>
      </c>
      <c r="J26" s="81">
        <v>2</v>
      </c>
    </row>
    <row r="27" spans="1:10">
      <c r="A27" s="77" t="s">
        <v>250</v>
      </c>
      <c r="B27" s="78">
        <v>8</v>
      </c>
      <c r="I27" s="74" t="s">
        <v>304</v>
      </c>
      <c r="J27" s="81">
        <v>2</v>
      </c>
    </row>
    <row r="28" spans="1:10">
      <c r="A28" s="77" t="s">
        <v>251</v>
      </c>
      <c r="B28" s="78">
        <v>7</v>
      </c>
      <c r="I28" s="74" t="s">
        <v>305</v>
      </c>
      <c r="J28" s="81">
        <v>2</v>
      </c>
    </row>
    <row r="29" spans="1:10">
      <c r="A29" s="77" t="s">
        <v>252</v>
      </c>
      <c r="B29" s="78">
        <v>6</v>
      </c>
      <c r="I29" s="74" t="s">
        <v>306</v>
      </c>
      <c r="J29" s="81">
        <v>1</v>
      </c>
    </row>
    <row r="30" spans="1:10">
      <c r="A30" s="77" t="s">
        <v>253</v>
      </c>
      <c r="B30" s="78">
        <v>6</v>
      </c>
      <c r="I30" s="74" t="s">
        <v>307</v>
      </c>
      <c r="J30" s="81">
        <v>1</v>
      </c>
    </row>
    <row r="31" spans="1:10">
      <c r="A31" s="77" t="s">
        <v>254</v>
      </c>
      <c r="B31" s="78">
        <v>5</v>
      </c>
      <c r="I31" s="74" t="s">
        <v>308</v>
      </c>
      <c r="J31" s="81">
        <v>1</v>
      </c>
    </row>
    <row r="32" spans="1:10">
      <c r="A32" s="77" t="s">
        <v>255</v>
      </c>
      <c r="B32" s="78">
        <v>5</v>
      </c>
      <c r="I32" s="74" t="s">
        <v>309</v>
      </c>
      <c r="J32" s="81">
        <v>1</v>
      </c>
    </row>
    <row r="33" spans="1:10">
      <c r="A33" s="77" t="s">
        <v>256</v>
      </c>
      <c r="B33" s="78">
        <v>5</v>
      </c>
      <c r="I33" s="74" t="s">
        <v>310</v>
      </c>
      <c r="J33" s="81">
        <v>1</v>
      </c>
    </row>
    <row r="34" spans="1:10">
      <c r="A34" s="77" t="s">
        <v>257</v>
      </c>
      <c r="B34" s="78">
        <v>5</v>
      </c>
      <c r="I34" s="74" t="s">
        <v>311</v>
      </c>
      <c r="J34" s="81">
        <v>1</v>
      </c>
    </row>
    <row r="35" spans="1:10">
      <c r="A35" s="74" t="s">
        <v>258</v>
      </c>
      <c r="B35" s="73">
        <v>3</v>
      </c>
      <c r="I35" s="74" t="s">
        <v>312</v>
      </c>
      <c r="J35" s="81">
        <v>1</v>
      </c>
    </row>
    <row r="36" spans="1:10">
      <c r="A36" s="74" t="s">
        <v>259</v>
      </c>
      <c r="B36" s="73">
        <v>3</v>
      </c>
      <c r="I36" s="74" t="s">
        <v>313</v>
      </c>
      <c r="J36" s="81">
        <v>1</v>
      </c>
    </row>
    <row r="37" spans="1:10">
      <c r="A37" s="74" t="s">
        <v>260</v>
      </c>
      <c r="B37" s="73">
        <v>3</v>
      </c>
      <c r="I37" s="74" t="s">
        <v>314</v>
      </c>
      <c r="J37" s="81">
        <v>5</v>
      </c>
    </row>
    <row r="38" spans="1:10">
      <c r="A38" s="74" t="s">
        <v>261</v>
      </c>
      <c r="B38" s="73">
        <v>3</v>
      </c>
      <c r="I38" s="77" t="s">
        <v>10</v>
      </c>
      <c r="J38" s="78">
        <v>133</v>
      </c>
    </row>
    <row r="39" spans="1:10">
      <c r="A39" s="74" t="s">
        <v>262</v>
      </c>
      <c r="B39" s="73">
        <v>3</v>
      </c>
    </row>
    <row r="40" spans="1:10">
      <c r="A40" s="74" t="s">
        <v>263</v>
      </c>
      <c r="B40" s="73">
        <v>3</v>
      </c>
    </row>
    <row r="41" spans="1:10" ht="15.75">
      <c r="A41" s="74" t="s">
        <v>264</v>
      </c>
      <c r="B41" s="73">
        <v>3</v>
      </c>
      <c r="I41" s="80" t="s">
        <v>318</v>
      </c>
    </row>
    <row r="42" spans="1:10">
      <c r="A42" s="74" t="s">
        <v>265</v>
      </c>
      <c r="B42" s="73">
        <v>3</v>
      </c>
      <c r="I42" t="s">
        <v>323</v>
      </c>
    </row>
    <row r="43" spans="1:10">
      <c r="A43" s="74" t="s">
        <v>266</v>
      </c>
      <c r="B43" s="73">
        <v>3</v>
      </c>
      <c r="I43" s="88" t="s">
        <v>324</v>
      </c>
    </row>
    <row r="44" spans="1:10">
      <c r="A44" s="74" t="s">
        <v>267</v>
      </c>
      <c r="B44" s="73">
        <v>3</v>
      </c>
      <c r="I44" s="71" t="s">
        <v>315</v>
      </c>
      <c r="J44" s="71" t="s">
        <v>245</v>
      </c>
    </row>
    <row r="45" spans="1:10">
      <c r="A45" s="74" t="s">
        <v>268</v>
      </c>
      <c r="B45" s="73">
        <v>2</v>
      </c>
      <c r="I45" s="74" t="s">
        <v>316</v>
      </c>
      <c r="J45" s="73">
        <v>81</v>
      </c>
    </row>
    <row r="46" spans="1:10">
      <c r="A46" s="74" t="s">
        <v>269</v>
      </c>
      <c r="B46" s="73">
        <v>2</v>
      </c>
      <c r="I46" s="74" t="s">
        <v>182</v>
      </c>
      <c r="J46" s="73">
        <v>8</v>
      </c>
    </row>
    <row r="47" spans="1:10">
      <c r="A47" s="74" t="s">
        <v>228</v>
      </c>
      <c r="B47" s="73">
        <v>2</v>
      </c>
      <c r="I47" s="74" t="s">
        <v>7</v>
      </c>
      <c r="J47" s="73">
        <v>7</v>
      </c>
    </row>
    <row r="48" spans="1:10">
      <c r="A48" s="74" t="s">
        <v>270</v>
      </c>
      <c r="B48" s="73">
        <v>2</v>
      </c>
      <c r="I48" s="74" t="s">
        <v>256</v>
      </c>
      <c r="J48" s="73">
        <v>6</v>
      </c>
    </row>
    <row r="49" spans="1:10">
      <c r="A49" s="74" t="s">
        <v>271</v>
      </c>
      <c r="B49" s="73">
        <v>2</v>
      </c>
      <c r="I49" s="74" t="s">
        <v>317</v>
      </c>
      <c r="J49" s="73">
        <v>3</v>
      </c>
    </row>
    <row r="50" spans="1:10">
      <c r="A50" s="74" t="s">
        <v>272</v>
      </c>
      <c r="B50" s="73">
        <v>2</v>
      </c>
      <c r="I50" s="74" t="s">
        <v>228</v>
      </c>
      <c r="J50" s="73">
        <v>2</v>
      </c>
    </row>
    <row r="51" spans="1:10">
      <c r="A51" s="74" t="s">
        <v>273</v>
      </c>
      <c r="B51" s="73">
        <v>2</v>
      </c>
      <c r="I51" s="74" t="s">
        <v>281</v>
      </c>
      <c r="J51" s="73">
        <v>2</v>
      </c>
    </row>
    <row r="52" spans="1:10">
      <c r="A52" s="74" t="s">
        <v>274</v>
      </c>
      <c r="B52" s="73">
        <v>2</v>
      </c>
      <c r="I52" s="74" t="s">
        <v>246</v>
      </c>
      <c r="J52" s="73">
        <v>1</v>
      </c>
    </row>
    <row r="53" spans="1:10">
      <c r="A53" s="74" t="s">
        <v>275</v>
      </c>
      <c r="B53" s="73">
        <v>2</v>
      </c>
    </row>
    <row r="54" spans="1:10">
      <c r="A54" s="74" t="s">
        <v>246</v>
      </c>
      <c r="B54" s="73">
        <v>1</v>
      </c>
    </row>
    <row r="55" spans="1:10">
      <c r="A55" s="74" t="s">
        <v>276</v>
      </c>
      <c r="B55" s="73">
        <v>1</v>
      </c>
    </row>
    <row r="56" spans="1:10">
      <c r="A56" s="74" t="s">
        <v>277</v>
      </c>
      <c r="B56" s="73">
        <v>1</v>
      </c>
    </row>
    <row r="57" spans="1:10">
      <c r="A57" s="74" t="s">
        <v>278</v>
      </c>
      <c r="B57" s="73">
        <v>1</v>
      </c>
    </row>
    <row r="58" spans="1:10">
      <c r="A58" s="74" t="s">
        <v>279</v>
      </c>
      <c r="B58" s="73">
        <v>1</v>
      </c>
    </row>
    <row r="59" spans="1:10">
      <c r="A59" s="74" t="s">
        <v>280</v>
      </c>
      <c r="B59" s="73">
        <v>1</v>
      </c>
    </row>
    <row r="60" spans="1:10">
      <c r="A60" s="74" t="s">
        <v>281</v>
      </c>
      <c r="B60" s="73">
        <v>1</v>
      </c>
    </row>
    <row r="61" spans="1:10">
      <c r="A61" s="74" t="s">
        <v>282</v>
      </c>
      <c r="B61" s="73">
        <v>1</v>
      </c>
    </row>
    <row r="62" spans="1:10">
      <c r="A62" s="74" t="s">
        <v>283</v>
      </c>
      <c r="B62" s="73">
        <v>1</v>
      </c>
    </row>
    <row r="63" spans="1:10">
      <c r="A63" s="74" t="s">
        <v>284</v>
      </c>
      <c r="B63" s="73">
        <v>1</v>
      </c>
    </row>
    <row r="64" spans="1:10">
      <c r="A64" s="74" t="s">
        <v>285</v>
      </c>
      <c r="B64" s="73">
        <v>1</v>
      </c>
    </row>
    <row r="65" spans="1:2">
      <c r="A65" s="74" t="s">
        <v>286</v>
      </c>
      <c r="B65" s="73">
        <v>1</v>
      </c>
    </row>
    <row r="66" spans="1:2">
      <c r="A66" s="74" t="s">
        <v>287</v>
      </c>
      <c r="B66" s="73">
        <v>1</v>
      </c>
    </row>
    <row r="67" spans="1:2">
      <c r="A67" s="74" t="s">
        <v>288</v>
      </c>
      <c r="B67" s="73">
        <v>1</v>
      </c>
    </row>
    <row r="68" spans="1:2">
      <c r="A68" s="74" t="s">
        <v>289</v>
      </c>
      <c r="B68" s="73">
        <v>1</v>
      </c>
    </row>
    <row r="69" spans="1:2">
      <c r="A69" s="74" t="s">
        <v>290</v>
      </c>
      <c r="B69" s="73">
        <v>1</v>
      </c>
    </row>
    <row r="70" spans="1:2">
      <c r="A70" s="74" t="s">
        <v>291</v>
      </c>
      <c r="B70" s="73">
        <v>1</v>
      </c>
    </row>
    <row r="71" spans="1:2" ht="15.75" thickBot="1">
      <c r="A71" s="75" t="s">
        <v>225</v>
      </c>
      <c r="B71" s="76">
        <v>7</v>
      </c>
    </row>
    <row r="72" spans="1:2" ht="15.75" thickBot="1">
      <c r="A72" s="82" t="s">
        <v>226</v>
      </c>
      <c r="B72" s="83">
        <v>133</v>
      </c>
    </row>
  </sheetData>
  <mergeCells count="2">
    <mergeCell ref="A1:E1"/>
    <mergeCell ref="I1:M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PARA OCULTAR POSITIVIDAD</vt:lpstr>
      <vt:lpstr>para ocultar </vt:lpstr>
      <vt:lpstr>20210531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