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filterPrivacy="1"/>
  <xr:revisionPtr revIDLastSave="0" documentId="8_{65917B00-DDDA-4452-9203-8283548ED491}" xr6:coauthVersionLast="45" xr6:coauthVersionMax="45" xr10:uidLastSave="{00000000-0000-0000-0000-000000000000}"/>
  <bookViews>
    <workbookView xWindow="-120" yWindow="-120" windowWidth="19440" windowHeight="11790" xr2:uid="{00000000-000D-0000-FFFF-FFFF00000000}"/>
  </bookViews>
  <sheets>
    <sheet name="20210115" sheetId="1" r:id="rId1"/>
  </sheets>
  <definedNames>
    <definedName name="_xlnm._FilterDatabase" localSheetId="0" hidden="1">'20210115'!#REF!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6" i="1" l="1"/>
  <c r="B129" i="1"/>
  <c r="G92" i="1" l="1"/>
  <c r="H89" i="1"/>
  <c r="H90" i="1"/>
  <c r="C119" i="1"/>
  <c r="C120" i="1"/>
  <c r="C121" i="1"/>
  <c r="C122" i="1"/>
  <c r="C123" i="1"/>
  <c r="C124" i="1"/>
  <c r="C125" i="1"/>
  <c r="C126" i="1"/>
  <c r="C127" i="1"/>
  <c r="H88" i="1" l="1"/>
  <c r="C115" i="1"/>
  <c r="C116" i="1"/>
  <c r="C117" i="1"/>
  <c r="C118" i="1"/>
  <c r="C128" i="1" l="1"/>
  <c r="C108" i="1"/>
  <c r="C109" i="1"/>
  <c r="C110" i="1"/>
  <c r="C111" i="1"/>
  <c r="C112" i="1"/>
  <c r="C113" i="1"/>
  <c r="C114" i="1"/>
  <c r="G37" i="1" l="1"/>
  <c r="H80" i="1"/>
  <c r="H81" i="1"/>
  <c r="H82" i="1"/>
  <c r="H83" i="1"/>
  <c r="H84" i="1"/>
  <c r="H85" i="1"/>
  <c r="H86" i="1"/>
  <c r="H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87" i="1"/>
  <c r="C107" i="1"/>
  <c r="H28" i="1" l="1"/>
  <c r="H65" i="1"/>
  <c r="H64" i="1"/>
  <c r="H63" i="1"/>
  <c r="H56" i="1"/>
  <c r="C28" i="1"/>
  <c r="H69" i="1"/>
  <c r="H70" i="1"/>
  <c r="H71" i="1"/>
  <c r="H72" i="1"/>
  <c r="H73" i="1"/>
  <c r="H74" i="1"/>
  <c r="H75" i="1"/>
  <c r="H76" i="1"/>
  <c r="H77" i="1"/>
  <c r="H78" i="1"/>
  <c r="H79" i="1"/>
  <c r="H91" i="1"/>
  <c r="H68" i="1"/>
  <c r="H67" i="1"/>
  <c r="H66" i="1"/>
  <c r="H61" i="1"/>
  <c r="H62" i="1"/>
  <c r="H60" i="1"/>
  <c r="H44" i="1"/>
  <c r="H45" i="1"/>
  <c r="H46" i="1"/>
  <c r="H47" i="1"/>
  <c r="H48" i="1"/>
  <c r="H49" i="1"/>
  <c r="H50" i="1"/>
  <c r="H51" i="1"/>
  <c r="H52" i="1"/>
  <c r="H53" i="1"/>
  <c r="H54" i="1"/>
  <c r="H55" i="1"/>
  <c r="H43" i="1"/>
  <c r="H33" i="1"/>
  <c r="H34" i="1"/>
  <c r="H35" i="1"/>
  <c r="H36" i="1"/>
  <c r="H32" i="1"/>
  <c r="H31" i="1"/>
  <c r="H30" i="1"/>
  <c r="H29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D12" i="1" l="1"/>
  <c r="E3" i="1" s="1"/>
  <c r="C12" i="1"/>
  <c r="B12" i="1"/>
  <c r="E10" i="1" l="1"/>
  <c r="E6" i="1"/>
  <c r="E8" i="1"/>
  <c r="E4" i="1"/>
  <c r="E11" i="1"/>
  <c r="E9" i="1"/>
  <c r="E7" i="1"/>
  <c r="E5" i="1"/>
  <c r="B13" i="1" l="1"/>
  <c r="C19" i="1" l="1"/>
  <c r="B19" i="1"/>
  <c r="C22" i="1" l="1"/>
  <c r="D19" i="1" l="1"/>
  <c r="A19" i="1"/>
  <c r="C23" i="1"/>
  <c r="F3" i="1" l="1"/>
  <c r="C13" i="1"/>
  <c r="F4" i="1" l="1"/>
  <c r="F5" i="1" s="1"/>
  <c r="F6" i="1" s="1"/>
  <c r="F7" i="1" s="1"/>
  <c r="F8" i="1" s="1"/>
  <c r="F9" i="1" s="1"/>
  <c r="F10" i="1" s="1"/>
  <c r="F11" i="1" s="1"/>
</calcChain>
</file>

<file path=xl/sharedStrings.xml><?xml version="1.0" encoding="utf-8"?>
<sst xmlns="http://schemas.openxmlformats.org/spreadsheetml/2006/main" count="213" uniqueCount="199">
  <si>
    <t>Grupo Edad</t>
  </si>
  <si>
    <t>Hombre</t>
  </si>
  <si>
    <t>Mujer</t>
  </si>
  <si>
    <t>Total general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</si>
  <si>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</si>
  <si>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</si>
  <si>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</si>
  <si>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</si>
  <si>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</si>
  <si>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</si>
  <si>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</si>
  <si>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</si>
  <si>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HUESCA</t>
  </si>
  <si>
    <t>TERUEL</t>
  </si>
  <si>
    <t>ZARAGOZA</t>
  </si>
  <si>
    <t>Zona Básica</t>
  </si>
  <si>
    <t>Casos</t>
  </si>
  <si>
    <t>SINTOMÁTICOS</t>
  </si>
  <si>
    <t>ASINTOMÁTICOS</t>
  </si>
  <si>
    <t>%  sobre el total</t>
  </si>
  <si>
    <t xml:space="preserve">%  acumulado </t>
  </si>
  <si>
    <t>Porcentaje</t>
  </si>
  <si>
    <t>ZBS con casos</t>
  </si>
  <si>
    <t>ZARAGOZA I</t>
  </si>
  <si>
    <t>ZARAGOZA III</t>
  </si>
  <si>
    <t>TOTAL</t>
  </si>
  <si>
    <t>nº casos</t>
  </si>
  <si>
    <t>%</t>
  </si>
  <si>
    <t>Valdespartera-Montecanal</t>
  </si>
  <si>
    <t>OTROS/NO IdeNTIFICADO</t>
  </si>
  <si>
    <t>Teruel Ensanche</t>
  </si>
  <si>
    <t>Casos en municipios con más de 10.000 habitantes</t>
  </si>
  <si>
    <t>MUNICIPIO</t>
  </si>
  <si>
    <t>CALATAYUD</t>
  </si>
  <si>
    <t>ZARAGOZA II</t>
  </si>
  <si>
    <t>COMARCA</t>
  </si>
  <si>
    <t>&gt;20</t>
  </si>
  <si>
    <t>5-9</t>
  </si>
  <si>
    <t>0-4</t>
  </si>
  <si>
    <t>10-14</t>
  </si>
  <si>
    <t>15-20</t>
  </si>
  <si>
    <t>Desconocido</t>
  </si>
  <si>
    <t>%  sobre el total dia previo</t>
  </si>
  <si>
    <t>Mancomunidad Central De Zaragoza</t>
  </si>
  <si>
    <t>Comunidad De Teruel</t>
  </si>
  <si>
    <t>Hoya De Huesca / Plana De Uesca</t>
  </si>
  <si>
    <t>Torre Ramona</t>
  </si>
  <si>
    <t>Dirección General de Asistencia Sanitaria</t>
  </si>
  <si>
    <t xml:space="preserve">Departamento de Sanidad </t>
  </si>
  <si>
    <t>Avenida Cataluña</t>
  </si>
  <si>
    <t>SECTOR</t>
  </si>
  <si>
    <t>Alcañiz</t>
  </si>
  <si>
    <t>BARBASTRO</t>
  </si>
  <si>
    <t>Barbastro</t>
  </si>
  <si>
    <t>Almozara</t>
  </si>
  <si>
    <t>Comunidad De Calatayud</t>
  </si>
  <si>
    <t>Arrabal</t>
  </si>
  <si>
    <t>Más de 75 años</t>
  </si>
  <si>
    <t>Cinco Villas</t>
  </si>
  <si>
    <t>Jiloca</t>
  </si>
  <si>
    <t>Maria De Huerva</t>
  </si>
  <si>
    <t>Tauste</t>
  </si>
  <si>
    <t>Ejea De Los Caballeros</t>
  </si>
  <si>
    <t>Universitas</t>
  </si>
  <si>
    <t>Sagasta-Ruiseñores</t>
  </si>
  <si>
    <t>Reboleria</t>
  </si>
  <si>
    <t>Santa Isabel</t>
  </si>
  <si>
    <t>ALCAÑIZ</t>
  </si>
  <si>
    <t>Bajo Aragón</t>
  </si>
  <si>
    <t>Fernando El Catolico</t>
  </si>
  <si>
    <t>Parque Goya</t>
  </si>
  <si>
    <t>Casablanca</t>
  </si>
  <si>
    <t>Hernan Cortes</t>
  </si>
  <si>
    <t>San Pablo</t>
  </si>
  <si>
    <t>Las Fuentes Norte</t>
  </si>
  <si>
    <t>San Jose Centro</t>
  </si>
  <si>
    <t>San Jose Norte</t>
  </si>
  <si>
    <t>Calamocha</t>
  </si>
  <si>
    <t>Teruel Centro</t>
  </si>
  <si>
    <t>Utebo</t>
  </si>
  <si>
    <t>Romareda - Seminario</t>
  </si>
  <si>
    <t>Huesca Capital Nº 1 (Perpetuo Socorro)</t>
  </si>
  <si>
    <t>Huesca Capital Nº 2 (Santo Grial)</t>
  </si>
  <si>
    <t>Utrillas</t>
  </si>
  <si>
    <t>Delicias Norte</t>
  </si>
  <si>
    <t>Delicias Sur</t>
  </si>
  <si>
    <t>San Jose Sur</t>
  </si>
  <si>
    <t>Cuencas Mineras</t>
  </si>
  <si>
    <t>Ribera Alta Del Ebro</t>
  </si>
  <si>
    <t>Oliver</t>
  </si>
  <si>
    <t>Miralbueno-Garrapinillos</t>
  </si>
  <si>
    <t>Actur Sur</t>
  </si>
  <si>
    <t>Bajo Aragón-Caspe / Baix Aragó-Casp</t>
  </si>
  <si>
    <t>Fraga</t>
  </si>
  <si>
    <t>Actur Norte</t>
  </si>
  <si>
    <t>Fuentes De Ebro</t>
  </si>
  <si>
    <t>Independencia</t>
  </si>
  <si>
    <t>Andorra</t>
  </si>
  <si>
    <t xml:space="preserve">Ejea De Los Caballeros </t>
  </si>
  <si>
    <t>Bajo Cinca / Baix Cinca</t>
  </si>
  <si>
    <t>La Litera / La Llitera</t>
  </si>
  <si>
    <t>Andorra-Sierra De Arcos</t>
  </si>
  <si>
    <t>Ribera Baja Del Ebro</t>
  </si>
  <si>
    <t>Bajo Martín</t>
  </si>
  <si>
    <t>Campo De Daroca</t>
  </si>
  <si>
    <t>Valdejalón</t>
  </si>
  <si>
    <t>Calatayud Urbana</t>
  </si>
  <si>
    <t>Campo De Cariñena</t>
  </si>
  <si>
    <t>Madre Vedruna-Miraflores</t>
  </si>
  <si>
    <t>Torrero La Paz</t>
  </si>
  <si>
    <t>Cariñena</t>
  </si>
  <si>
    <t>Venecia</t>
  </si>
  <si>
    <t xml:space="preserve">Zaragoza </t>
  </si>
  <si>
    <t xml:space="preserve">Teruel </t>
  </si>
  <si>
    <t xml:space="preserve">Cuarte De Huerva </t>
  </si>
  <si>
    <t xml:space="preserve">Fraga </t>
  </si>
  <si>
    <t xml:space="preserve">Tarazona </t>
  </si>
  <si>
    <t xml:space="preserve">Alcañiz </t>
  </si>
  <si>
    <t>Hijar</t>
  </si>
  <si>
    <t>Calatayud Rural</t>
  </si>
  <si>
    <t>Villamayor</t>
  </si>
  <si>
    <t xml:space="preserve">Calatayud </t>
  </si>
  <si>
    <t xml:space="preserve">Huesca </t>
  </si>
  <si>
    <t xml:space="preserve">Utebo </t>
  </si>
  <si>
    <t xml:space="preserve">   LETALIDAD</t>
  </si>
  <si>
    <t xml:space="preserve">        MORTALIDAD/10.000</t>
  </si>
  <si>
    <t>Huesca Capital Nº 3 (Pirineos)</t>
  </si>
  <si>
    <t>Tarazona</t>
  </si>
  <si>
    <t>Alagon</t>
  </si>
  <si>
    <t>Tamarite De Litera</t>
  </si>
  <si>
    <t>Valderrobres</t>
  </si>
  <si>
    <t>Borja</t>
  </si>
  <si>
    <t>Sadaba</t>
  </si>
  <si>
    <t>Almudevar</t>
  </si>
  <si>
    <t>Epila</t>
  </si>
  <si>
    <t>Graus</t>
  </si>
  <si>
    <t>Valdefierro</t>
  </si>
  <si>
    <t>Bombarda</t>
  </si>
  <si>
    <t>Castejon De Sos</t>
  </si>
  <si>
    <t>Gallur</t>
  </si>
  <si>
    <t>Sabiñanigo</t>
  </si>
  <si>
    <t>Zalfonada</t>
  </si>
  <si>
    <t>Zuera</t>
  </si>
  <si>
    <t>La Ribagorza</t>
  </si>
  <si>
    <t>Tarazona Y El Moncayo</t>
  </si>
  <si>
    <t>Matarraña / Matarranya</t>
  </si>
  <si>
    <t>Campo De Borja</t>
  </si>
  <si>
    <t>Somontano De Barbastro</t>
  </si>
  <si>
    <t>Los Monegros</t>
  </si>
  <si>
    <t>Alto Gállego</t>
  </si>
  <si>
    <t>Cinca Medio</t>
  </si>
  <si>
    <t>La Jacetania</t>
  </si>
  <si>
    <t>Casetas</t>
  </si>
  <si>
    <t>Actur Oeste</t>
  </si>
  <si>
    <t>Albalate De Cinca</t>
  </si>
  <si>
    <t>Monzon Urbana</t>
  </si>
  <si>
    <t>Jaca</t>
  </si>
  <si>
    <t>La Almunia De Doña Godina</t>
  </si>
  <si>
    <t>Monreal Del Campo</t>
  </si>
  <si>
    <t>Alfajarin</t>
  </si>
  <si>
    <t>Sariñena</t>
  </si>
  <si>
    <t>*en azul ZBS con &gt;10 casos</t>
  </si>
  <si>
    <t xml:space="preserve">Barbastro </t>
  </si>
  <si>
    <t>Calanda</t>
  </si>
  <si>
    <t>Benabarre</t>
  </si>
  <si>
    <t>Alfambra</t>
  </si>
  <si>
    <t>Campo De Belchite</t>
  </si>
  <si>
    <t>Caspe</t>
  </si>
  <si>
    <t>Grañen</t>
  </si>
  <si>
    <t xml:space="preserve">Jaca </t>
  </si>
  <si>
    <t>Calaceite</t>
  </si>
  <si>
    <t>Aliaga</t>
  </si>
  <si>
    <t>Binefar</t>
  </si>
  <si>
    <t>Lafortunada</t>
  </si>
  <si>
    <t xml:space="preserve">Monzón </t>
  </si>
  <si>
    <t>Sobrarbe</t>
  </si>
  <si>
    <t>Distribución por edad y sexo: en 21 casos confirmados no ha sido posible identificar la edad o el sexo</t>
  </si>
  <si>
    <t>Distribución por provincias: en 10 casos no ha sido posible identificar la provincia de procedencia</t>
  </si>
  <si>
    <t>Distribución por síntomas: en 4 casos confirmados no ha sido posible identificar la existencia o no de sintomatología</t>
  </si>
  <si>
    <t>Distribución por Sector Sanitario: en 33 casos confirmados no ha sido posible identificar el sector sanitario.</t>
  </si>
  <si>
    <t>Huesca Rural</t>
  </si>
  <si>
    <t>Herrera De Los Navarros</t>
  </si>
  <si>
    <t>Alhama De Aragon</t>
  </si>
  <si>
    <t>Ariza</t>
  </si>
  <si>
    <t>Baguena</t>
  </si>
  <si>
    <t>Biescas-Valle De Tena</t>
  </si>
  <si>
    <t>Broto</t>
  </si>
  <si>
    <t>Bujaraloz</t>
  </si>
  <si>
    <t>Cantavieja</t>
  </si>
  <si>
    <t>Maella</t>
  </si>
  <si>
    <t>Morata De Jalon</t>
  </si>
  <si>
    <t>Mosqueruela</t>
  </si>
  <si>
    <t>Muniesa</t>
  </si>
  <si>
    <t>Villarroya De La Sierra</t>
  </si>
  <si>
    <t>Villel</t>
  </si>
  <si>
    <t>Gúdar-Javalambre</t>
  </si>
  <si>
    <t>Maestrazgo</t>
  </si>
  <si>
    <t>Distribución por Comarcas: en 17 casos confirmados no ha sido posible identificar la comarca.</t>
  </si>
  <si>
    <t>Distribución por Zona Básica de Salud (ZBS): en 33 casos confirmado no ha sido posible identificar la ZBS.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</si>
</sst>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9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11"/>
      <color rgb="FFFF0000"/>
      <name val="Calibri"/>
      <family val="2"/>
      <scheme val="minor"/>
    </font>
    <font>
      <sz val="12"/>
      <color theme="1"/>
      <name val="Trebuchet MS"/>
      <family val="2"/>
    </font>
    <font>
      <b/>
      <i/>
      <sz val="11"/>
      <color theme="1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sz val="12"/>
      <color theme="1"/>
      <name val="Times New Roman"/>
      <family val="1"/>
    </font>
    <font>
      <b/>
      <sz val="13"/>
      <color rgb="FF002060"/>
      <name val="Calibri"/>
      <family val="2"/>
      <scheme val="minor"/>
    </font>
    <font>
      <b/>
      <sz val="18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FF66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797"/>
        <bgColor indexed="64"/>
      </patternFill>
    </fill>
    <fill>
      <patternFill patternType="solid">
        <fgColor rgb="FFFEC2B8"/>
        <bgColor indexed="64"/>
      </patternFill>
    </fill>
    <fill>
      <patternFill patternType="solid">
        <fgColor rgb="FFFEE2DA"/>
        <bgColor indexed="64"/>
      </patternFill>
    </fill>
    <fill>
      <patternFill patternType="solid">
        <fgColor rgb="FFFF555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AAAA"/>
        <bgColor indexed="64"/>
      </patternFill>
    </fill>
    <fill>
      <patternFill patternType="solid">
        <fgColor rgb="FFFFC6C6"/>
        <bgColor indexed="64"/>
      </patternFill>
    </fill>
    <fill>
      <patternFill patternType="solid">
        <fgColor rgb="FFFF7272"/>
        <bgColor indexed="64"/>
      </patternFill>
    </fill>
    <fill>
      <patternFill patternType="solid">
        <fgColor rgb="FFFF8E8E"/>
        <bgColor indexed="64"/>
      </patternFill>
    </fill>
    <fill>
      <patternFill patternType="solid">
        <fgColor rgb="FFFFE3E3"/>
        <bgColor indexed="64"/>
      </patternFill>
    </fill>
    <fill>
      <patternFill patternType="solid">
        <fgColor rgb="FFFF393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59">
    <xf numFmtId="0" fontId="0" fillId="0" borderId="0" xfId="0"/>
    <xf numFmtId="0" fontId="0" fillId="2" borderId="3" xfId="0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9" fontId="0" fillId="0" borderId="1" xfId="1" applyFont="1" applyBorder="1"/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/>
    <xf numFmtId="9" fontId="3" fillId="0" borderId="0" xfId="1" applyFont="1" applyFill="1" applyBorder="1" applyAlignment="1">
      <alignment horizontal="right" vertical="center"/>
    </xf>
    <xf numFmtId="0" fontId="0" fillId="2" borderId="6" xfId="0" applyFill="1" applyBorder="1" applyAlignment="1">
      <alignment horizontal="right" vertical="center"/>
    </xf>
    <xf numFmtId="9" fontId="0" fillId="3" borderId="1" xfId="1" applyFont="1" applyFill="1" applyBorder="1"/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164" fontId="0" fillId="0" borderId="1" xfId="1" applyNumberFormat="1" applyFont="1" applyBorder="1"/>
    <xf numFmtId="164" fontId="5" fillId="2" borderId="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0" fontId="6" fillId="0" borderId="0" xfId="0" applyNumberFormat="1" applyFont="1" applyBorder="1" applyAlignment="1">
      <alignment horizontal="right" vertical="center" wrapText="1"/>
    </xf>
    <xf numFmtId="10" fontId="0" fillId="0" borderId="0" xfId="0" applyNumberFormat="1"/>
    <xf numFmtId="0" fontId="0" fillId="0" borderId="4" xfId="0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0" fillId="5" borderId="3" xfId="0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/>
    </xf>
    <xf numFmtId="0" fontId="4" fillId="0" borderId="0" xfId="0" applyFont="1"/>
    <xf numFmtId="0" fontId="1" fillId="4" borderId="1" xfId="0" applyFont="1" applyFill="1" applyBorder="1" applyAlignment="1">
      <alignment horizontal="left" vertical="center"/>
    </xf>
    <xf numFmtId="9" fontId="3" fillId="4" borderId="1" xfId="1" applyFont="1" applyFill="1" applyBorder="1"/>
    <xf numFmtId="0" fontId="7" fillId="6" borderId="2" xfId="0" applyFont="1" applyFill="1" applyBorder="1" applyAlignment="1">
      <alignment horizontal="left" vertical="center"/>
    </xf>
    <xf numFmtId="9" fontId="7" fillId="6" borderId="1" xfId="1" applyNumberFormat="1" applyFont="1" applyFill="1" applyBorder="1"/>
    <xf numFmtId="3" fontId="0" fillId="0" borderId="0" xfId="0" applyNumberFormat="1"/>
    <xf numFmtId="0" fontId="10" fillId="13" borderId="10" xfId="0" applyFont="1" applyFill="1" applyBorder="1" applyAlignment="1">
      <alignment horizontal="left"/>
    </xf>
    <xf numFmtId="0" fontId="11" fillId="0" borderId="0" xfId="0" applyFont="1"/>
    <xf numFmtId="0" fontId="8" fillId="0" borderId="5" xfId="0" applyFont="1" applyFill="1" applyBorder="1" applyAlignment="1">
      <alignment horizontal="center"/>
    </xf>
    <xf numFmtId="49" fontId="8" fillId="0" borderId="5" xfId="0" applyNumberFormat="1" applyFont="1" applyFill="1" applyBorder="1" applyAlignment="1">
      <alignment horizontal="center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right" vertical="center" wrapText="1"/>
    </xf>
    <xf numFmtId="0" fontId="1" fillId="18" borderId="7" xfId="0" applyFont="1" applyFill="1" applyBorder="1" applyAlignment="1">
      <alignment horizontal="center" vertical="center"/>
    </xf>
    <xf numFmtId="0" fontId="13" fillId="19" borderId="0" xfId="0" applyFont="1" applyFill="1"/>
    <xf numFmtId="0" fontId="14" fillId="19" borderId="0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right" vertical="center"/>
    </xf>
    <xf numFmtId="0" fontId="9" fillId="11" borderId="5" xfId="0" applyFont="1" applyFill="1" applyBorder="1"/>
    <xf numFmtId="0" fontId="8" fillId="6" borderId="5" xfId="0" applyFont="1" applyFill="1" applyBorder="1"/>
    <xf numFmtId="0" fontId="9" fillId="14" borderId="5" xfId="0" applyFont="1" applyFill="1" applyBorder="1"/>
    <xf numFmtId="0" fontId="9" fillId="15" borderId="5" xfId="0" applyFont="1" applyFill="1" applyBorder="1"/>
    <xf numFmtId="0" fontId="9" fillId="16" borderId="5" xfId="0" applyFont="1" applyFill="1" applyBorder="1"/>
    <xf numFmtId="0" fontId="1" fillId="10" borderId="17" xfId="0" applyFont="1" applyFill="1" applyBorder="1" applyAlignment="1">
      <alignment horizontal="center" vertical="center"/>
    </xf>
    <xf numFmtId="4" fontId="15" fillId="0" borderId="0" xfId="0" applyNumberFormat="1" applyFont="1"/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0" fontId="1" fillId="10" borderId="1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9" fontId="0" fillId="17" borderId="1" xfId="1" applyFont="1" applyFill="1" applyBorder="1"/>
    <xf numFmtId="164" fontId="2" fillId="10" borderId="1" xfId="1" applyNumberFormat="1" applyFont="1" applyFill="1" applyBorder="1"/>
    <xf numFmtId="0" fontId="12" fillId="0" borderId="0" xfId="0" applyFont="1" applyAlignment="1">
      <alignment horizontal="left" vertical="center" wrapText="1"/>
    </xf>
    <xf numFmtId="3" fontId="1" fillId="20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0" fontId="9" fillId="25" borderId="21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vertical="center"/>
    </xf>
    <xf numFmtId="0" fontId="0" fillId="9" borderId="9" xfId="0" applyFill="1" applyBorder="1" applyAlignment="1">
      <alignment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0" fontId="1" fillId="5" borderId="32" xfId="0" applyFont="1" applyFill="1" applyBorder="1" applyAlignment="1">
      <alignment horizontal="center" vertical="center"/>
    </xf>
    <xf numFmtId="0" fontId="1" fillId="27" borderId="23" xfId="0" applyFont="1" applyFill="1" applyBorder="1" applyAlignment="1">
      <alignment horizontal="center" vertical="center"/>
    </xf>
    <xf numFmtId="0" fontId="9" fillId="25" borderId="10" xfId="0" applyFont="1" applyFill="1" applyBorder="1" applyAlignment="1"/>
    <xf numFmtId="0" fontId="9" fillId="25" borderId="5" xfId="0" applyFont="1" applyFill="1" applyBorder="1" applyAlignment="1"/>
    <xf numFmtId="0" fontId="10" fillId="12" borderId="10" xfId="0" applyFont="1" applyFill="1" applyBorder="1" applyAlignment="1">
      <alignment horizontal="left" wrapText="1"/>
    </xf>
    <xf numFmtId="0" fontId="10" fillId="12" borderId="5" xfId="0" applyFont="1" applyFill="1" applyBorder="1" applyAlignment="1">
      <alignment horizontal="right" wrapText="1"/>
    </xf>
    <xf numFmtId="10" fontId="10" fillId="12" borderId="21" xfId="0" applyNumberFormat="1" applyFont="1" applyFill="1" applyBorder="1" applyAlignment="1">
      <alignment horizontal="right" wrapText="1"/>
    </xf>
    <xf numFmtId="0" fontId="10" fillId="13" borderId="10" xfId="0" applyFont="1" applyFill="1" applyBorder="1" applyAlignment="1">
      <alignment horizontal="left" wrapText="1"/>
    </xf>
    <xf numFmtId="0" fontId="10" fillId="13" borderId="5" xfId="0" applyFont="1" applyFill="1" applyBorder="1" applyAlignment="1">
      <alignment horizontal="right" wrapText="1"/>
    </xf>
    <xf numFmtId="10" fontId="10" fillId="13" borderId="21" xfId="0" applyNumberFormat="1" applyFont="1" applyFill="1" applyBorder="1" applyAlignment="1">
      <alignment horizontal="right" wrapText="1"/>
    </xf>
    <xf numFmtId="0" fontId="8" fillId="9" borderId="16" xfId="0" applyFont="1" applyFill="1" applyBorder="1" applyAlignment="1"/>
    <xf numFmtId="0" fontId="8" fillId="9" borderId="19" xfId="0" applyFont="1" applyFill="1" applyBorder="1" applyAlignment="1"/>
    <xf numFmtId="0" fontId="0" fillId="9" borderId="14" xfId="0" applyFont="1" applyFill="1" applyBorder="1" applyAlignment="1">
      <alignment vertical="center"/>
    </xf>
    <xf numFmtId="0" fontId="0" fillId="9" borderId="20" xfId="0" applyFont="1" applyFill="1" applyBorder="1" applyAlignment="1">
      <alignment vertical="center"/>
    </xf>
    <xf numFmtId="10" fontId="0" fillId="9" borderId="5" xfId="0" applyNumberFormat="1" applyFont="1" applyFill="1" applyBorder="1" applyAlignment="1">
      <alignment horizontal="right" vertical="center"/>
    </xf>
    <xf numFmtId="0" fontId="0" fillId="9" borderId="10" xfId="0" applyFont="1" applyFill="1" applyBorder="1" applyAlignment="1">
      <alignment vertical="center"/>
    </xf>
    <xf numFmtId="0" fontId="0" fillId="9" borderId="5" xfId="0" applyFont="1" applyFill="1" applyBorder="1" applyAlignment="1">
      <alignment vertical="center"/>
    </xf>
    <xf numFmtId="0" fontId="0" fillId="9" borderId="21" xfId="0" applyFont="1" applyFill="1" applyBorder="1" applyAlignment="1">
      <alignment vertical="center"/>
    </xf>
    <xf numFmtId="10" fontId="0" fillId="0" borderId="5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10" fontId="7" fillId="6" borderId="21" xfId="0" applyNumberFormat="1" applyFont="1" applyFill="1" applyBorder="1" applyAlignment="1">
      <alignment horizontal="right"/>
    </xf>
    <xf numFmtId="0" fontId="1" fillId="5" borderId="18" xfId="0" applyFont="1" applyFill="1" applyBorder="1" applyAlignment="1">
      <alignment horizontal="center" vertical="center" wrapText="1"/>
    </xf>
    <xf numFmtId="0" fontId="1" fillId="5" borderId="26" xfId="0" applyFont="1" applyFill="1" applyBorder="1" applyAlignment="1">
      <alignment horizontal="center" vertical="center" wrapText="1"/>
    </xf>
    <xf numFmtId="0" fontId="1" fillId="5" borderId="24" xfId="0" applyFont="1" applyFill="1" applyBorder="1" applyAlignment="1">
      <alignment horizontal="center" vertical="center" wrapText="1"/>
    </xf>
    <xf numFmtId="0" fontId="18" fillId="28" borderId="29" xfId="0" applyFont="1" applyFill="1" applyBorder="1" applyAlignment="1">
      <alignment horizontal="left" vertical="justify" wrapText="1"/>
    </xf>
    <xf numFmtId="3" fontId="9" fillId="28" borderId="30" xfId="0" applyNumberFormat="1" applyFont="1" applyFill="1" applyBorder="1" applyAlignment="1">
      <alignment wrapText="1"/>
    </xf>
    <xf numFmtId="0" fontId="1" fillId="27" borderId="31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vertical="center"/>
    </xf>
    <xf numFmtId="0" fontId="7" fillId="26" borderId="5" xfId="0" applyFont="1" applyFill="1" applyBorder="1" applyAlignment="1">
      <alignment vertical="center"/>
    </xf>
    <xf numFmtId="0" fontId="7" fillId="17" borderId="5" xfId="0" applyFont="1" applyFill="1" applyBorder="1" applyAlignment="1">
      <alignment vertical="center"/>
    </xf>
    <xf numFmtId="0" fontId="3" fillId="23" borderId="5" xfId="0" applyFont="1" applyFill="1" applyBorder="1" applyAlignment="1">
      <alignment vertical="center"/>
    </xf>
    <xf numFmtId="0" fontId="3" fillId="24" borderId="5" xfId="0" applyFont="1" applyFill="1" applyBorder="1" applyAlignment="1">
      <alignment vertical="center"/>
    </xf>
    <xf numFmtId="0" fontId="3" fillId="21" borderId="5" xfId="0" applyFont="1" applyFill="1" applyBorder="1" applyAlignment="1">
      <alignment vertical="center"/>
    </xf>
    <xf numFmtId="0" fontId="3" fillId="22" borderId="5" xfId="0" applyFont="1" applyFill="1" applyBorder="1" applyAlignment="1">
      <alignment vertical="center"/>
    </xf>
    <xf numFmtId="0" fontId="3" fillId="25" borderId="5" xfId="0" applyFont="1" applyFill="1" applyBorder="1" applyAlignment="1">
      <alignment vertical="center"/>
    </xf>
    <xf numFmtId="0" fontId="3" fillId="27" borderId="5" xfId="0" applyFont="1" applyFill="1" applyBorder="1" applyAlignment="1">
      <alignment vertical="center"/>
    </xf>
    <xf numFmtId="0" fontId="7" fillId="6" borderId="10" xfId="0" applyFont="1" applyFill="1" applyBorder="1" applyAlignment="1">
      <alignment vertical="center"/>
    </xf>
    <xf numFmtId="0" fontId="7" fillId="26" borderId="10" xfId="0" applyFont="1" applyFill="1" applyBorder="1" applyAlignment="1">
      <alignment vertical="center"/>
    </xf>
    <xf numFmtId="0" fontId="7" fillId="17" borderId="10" xfId="0" applyFont="1" applyFill="1" applyBorder="1" applyAlignment="1">
      <alignment vertical="center"/>
    </xf>
    <xf numFmtId="0" fontId="3" fillId="27" borderId="10" xfId="0" applyFont="1" applyFill="1" applyBorder="1" applyAlignment="1">
      <alignment vertical="center"/>
    </xf>
    <xf numFmtId="0" fontId="9" fillId="24" borderId="10" xfId="0" applyFont="1" applyFill="1" applyBorder="1" applyAlignment="1">
      <alignment vertical="center"/>
    </xf>
    <xf numFmtId="0" fontId="9" fillId="21" borderId="10" xfId="0" applyFont="1" applyFill="1" applyBorder="1" applyAlignment="1">
      <alignment vertical="center"/>
    </xf>
    <xf numFmtId="0" fontId="9" fillId="22" borderId="10" xfId="0" applyFont="1" applyFill="1" applyBorder="1" applyAlignment="1">
      <alignment vertical="center"/>
    </xf>
    <xf numFmtId="0" fontId="9" fillId="25" borderId="10" xfId="0" applyFont="1" applyFill="1" applyBorder="1" applyAlignment="1">
      <alignment vertical="center"/>
    </xf>
    <xf numFmtId="0" fontId="9" fillId="23" borderId="10" xfId="0" applyFont="1" applyFill="1" applyBorder="1" applyAlignment="1">
      <alignment vertical="center"/>
    </xf>
    <xf numFmtId="10" fontId="7" fillId="6" borderId="21" xfId="0" applyNumberFormat="1" applyFont="1" applyFill="1" applyBorder="1" applyAlignment="1">
      <alignment vertical="center"/>
    </xf>
    <xf numFmtId="10" fontId="7" fillId="26" borderId="21" xfId="0" applyNumberFormat="1" applyFont="1" applyFill="1" applyBorder="1" applyAlignment="1">
      <alignment vertical="center"/>
    </xf>
    <xf numFmtId="10" fontId="7" fillId="17" borderId="21" xfId="0" applyNumberFormat="1" applyFont="1" applyFill="1" applyBorder="1" applyAlignment="1">
      <alignment vertical="center"/>
    </xf>
    <xf numFmtId="10" fontId="9" fillId="23" borderId="21" xfId="0" applyNumberFormat="1" applyFont="1" applyFill="1" applyBorder="1" applyAlignment="1">
      <alignment vertical="center"/>
    </xf>
    <xf numFmtId="10" fontId="9" fillId="24" borderId="21" xfId="0" applyNumberFormat="1" applyFont="1" applyFill="1" applyBorder="1" applyAlignment="1">
      <alignment vertical="center"/>
    </xf>
    <xf numFmtId="10" fontId="9" fillId="21" borderId="21" xfId="0" applyNumberFormat="1" applyFont="1" applyFill="1" applyBorder="1" applyAlignment="1">
      <alignment vertical="center"/>
    </xf>
    <xf numFmtId="10" fontId="9" fillId="22" borderId="21" xfId="0" applyNumberFormat="1" applyFont="1" applyFill="1" applyBorder="1" applyAlignment="1">
      <alignment vertical="center"/>
    </xf>
    <xf numFmtId="10" fontId="9" fillId="25" borderId="21" xfId="0" applyNumberFormat="1" applyFont="1" applyFill="1" applyBorder="1" applyAlignment="1">
      <alignment vertical="center"/>
    </xf>
    <xf numFmtId="10" fontId="3" fillId="27" borderId="21" xfId="0" applyNumberFormat="1" applyFont="1" applyFill="1" applyBorder="1" applyAlignment="1">
      <alignment vertical="center"/>
    </xf>
    <xf numFmtId="0" fontId="1" fillId="7" borderId="14" xfId="0" applyFont="1" applyFill="1" applyBorder="1" applyAlignment="1">
      <alignment horizontal="center" vertical="center" wrapText="1"/>
    </xf>
    <xf numFmtId="0" fontId="1" fillId="7" borderId="20" xfId="0" applyFont="1" applyFill="1" applyBorder="1" applyAlignment="1">
      <alignment horizontal="center" vertical="center" wrapText="1"/>
    </xf>
    <xf numFmtId="0" fontId="1" fillId="7" borderId="32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left" wrapText="1"/>
    </xf>
    <xf numFmtId="0" fontId="9" fillId="8" borderId="12" xfId="0" applyNumberFormat="1" applyFont="1" applyFill="1" applyBorder="1" applyAlignment="1">
      <alignment wrapText="1"/>
    </xf>
    <xf numFmtId="0" fontId="7" fillId="6" borderId="5" xfId="0" applyFont="1" applyFill="1" applyBorder="1" applyAlignment="1"/>
    <xf numFmtId="0" fontId="9" fillId="27" borderId="5" xfId="0" applyFont="1" applyFill="1" applyBorder="1" applyAlignment="1"/>
    <xf numFmtId="0" fontId="7" fillId="6" borderId="10" xfId="0" applyFont="1" applyFill="1" applyBorder="1" applyAlignment="1"/>
    <xf numFmtId="0" fontId="9" fillId="27" borderId="10" xfId="0" applyFont="1" applyFill="1" applyBorder="1" applyAlignment="1"/>
    <xf numFmtId="10" fontId="9" fillId="27" borderId="21" xfId="0" applyNumberFormat="1" applyFont="1" applyFill="1" applyBorder="1" applyAlignment="1">
      <alignment horizontal="right"/>
    </xf>
    <xf numFmtId="0" fontId="9" fillId="27" borderId="11" xfId="0" applyFont="1" applyFill="1" applyBorder="1" applyAlignment="1"/>
    <xf numFmtId="0" fontId="9" fillId="27" borderId="12" xfId="0" applyFont="1" applyFill="1" applyBorder="1" applyAlignment="1"/>
    <xf numFmtId="0" fontId="3" fillId="27" borderId="13" xfId="0" applyFont="1" applyFill="1" applyBorder="1" applyAlignment="1"/>
    <xf numFmtId="0" fontId="0" fillId="27" borderId="27" xfId="0" applyFont="1" applyFill="1" applyBorder="1" applyAlignment="1">
      <alignment vertical="center"/>
    </xf>
    <xf numFmtId="0" fontId="0" fillId="27" borderId="28" xfId="0" applyFont="1" applyFill="1" applyBorder="1" applyAlignment="1">
      <alignment horizontal="right" vertical="center"/>
    </xf>
    <xf numFmtId="10" fontId="0" fillId="27" borderId="28" xfId="0" applyNumberFormat="1" applyFont="1" applyFill="1" applyBorder="1" applyAlignment="1">
      <alignment horizontal="right" vertical="center"/>
    </xf>
    <xf numFmtId="0" fontId="0" fillId="27" borderId="22" xfId="0" applyFont="1" applyFill="1" applyBorder="1" applyAlignment="1">
      <alignment vertical="center"/>
    </xf>
    <xf numFmtId="0" fontId="16" fillId="27" borderId="25" xfId="0" applyFont="1" applyFill="1" applyBorder="1" applyAlignment="1">
      <alignment vertical="center"/>
    </xf>
    <xf numFmtId="3" fontId="17" fillId="27" borderId="15" xfId="0" applyNumberFormat="1" applyFont="1" applyFill="1" applyBorder="1" applyAlignment="1"/>
    <xf numFmtId="0" fontId="1" fillId="27" borderId="15" xfId="0" applyFont="1" applyFill="1" applyBorder="1" applyAlignment="1">
      <alignment horizontal="center" vertical="center"/>
    </xf>
    <xf numFmtId="0" fontId="9" fillId="17" borderId="10" xfId="0" applyFont="1" applyFill="1" applyBorder="1" applyAlignment="1"/>
    <xf numFmtId="0" fontId="9" fillId="17" borderId="5" xfId="0" applyFont="1" applyFill="1" applyBorder="1" applyAlignment="1"/>
    <xf numFmtId="10" fontId="9" fillId="17" borderId="21" xfId="0" applyNumberFormat="1" applyFont="1" applyFill="1" applyBorder="1" applyAlignment="1">
      <alignment horizontal="right"/>
    </xf>
    <xf numFmtId="0" fontId="9" fillId="24" borderId="10" xfId="0" applyFont="1" applyFill="1" applyBorder="1" applyAlignment="1"/>
    <xf numFmtId="0" fontId="9" fillId="24" borderId="5" xfId="0" applyFont="1" applyFill="1" applyBorder="1" applyAlignment="1"/>
    <xf numFmtId="10" fontId="9" fillId="24" borderId="21" xfId="0" applyNumberFormat="1" applyFont="1" applyFill="1" applyBorder="1" applyAlignment="1">
      <alignment horizontal="right"/>
    </xf>
    <xf numFmtId="0" fontId="9" fillId="15" borderId="10" xfId="0" applyFont="1" applyFill="1" applyBorder="1" applyAlignment="1"/>
    <xf numFmtId="0" fontId="9" fillId="15" borderId="5" xfId="0" applyFont="1" applyFill="1" applyBorder="1" applyAlignment="1"/>
    <xf numFmtId="10" fontId="9" fillId="15" borderId="21" xfId="0" applyNumberFormat="1" applyFont="1" applyFill="1" applyBorder="1" applyAlignment="1">
      <alignment horizontal="right"/>
    </xf>
    <xf numFmtId="10" fontId="1" fillId="7" borderId="13" xfId="0" applyNumberFormat="1" applyFont="1" applyFill="1" applyBorder="1" applyAlignment="1">
      <alignment horizontal="right" vertical="center" wrapText="1"/>
    </xf>
    <xf numFmtId="0" fontId="1" fillId="11" borderId="8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 vertical="center"/>
    </xf>
    <xf numFmtId="2" fontId="1" fillId="0" borderId="8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10" fontId="1" fillId="0" borderId="8" xfId="0" applyNumberFormat="1" applyFont="1" applyFill="1" applyBorder="1" applyAlignment="1">
      <alignment horizontal="center" vertical="center"/>
    </xf>
    <xf numFmtId="10" fontId="1" fillId="0" borderId="2" xfId="0" applyNumberFormat="1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EC2B8"/>
      <color rgb="FFFF8E8E"/>
      <color rgb="FFFF5555"/>
      <color rgb="FFFFAAAA"/>
      <color rgb="FFFF7272"/>
      <color rgb="FFFFC6C6"/>
      <color rgb="FFFF3939"/>
      <color rgb="FFFFE3E3"/>
      <color rgb="FFFEE2DA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29"/>
  <sheetViews>
    <sheetView tabSelected="1" zoomScale="85" zoomScaleNormal="85" workbookViewId="0">
      <selection activeCell="A148" sqref="A148"/>
    </sheetView>
  </sheetViews>
  <sheetFormatPr baseColWidth="10" defaultColWidth="9.140625" defaultRowHeight="15" x14ac:dyDescent="0.25"/>
  <cols>
    <col min="1" max="1" width="35.7109375" customWidth="1"/>
    <col min="2" max="2" width="19.7109375" customWidth="1"/>
    <col min="3" max="3" width="16.42578125" customWidth="1"/>
    <col min="4" max="4" width="18.7109375" customWidth="1"/>
    <col min="5" max="5" width="31.42578125" customWidth="1"/>
    <col min="6" max="6" width="26.42578125" customWidth="1"/>
    <col min="7" max="7" width="23.5703125" customWidth="1"/>
    <col min="8" max="8" width="11.7109375" customWidth="1"/>
    <col min="9" max="10" width="16.5703125" customWidth="1"/>
    <col min="11" max="11" width="20.140625" customWidth="1"/>
    <col min="12" max="12" width="28.7109375" style="61" customWidth="1"/>
    <col min="13" max="13" width="26.28515625" customWidth="1"/>
    <col min="15" max="15" width="9.140625" style="56"/>
    <col min="18" max="18" width="14.7109375" customWidth="1"/>
  </cols>
  <sheetData>
    <row r="1" spans="1:13" ht="15" customHeight="1" thickBot="1" x14ac:dyDescent="0.3">
      <c r="A1" s="29" t="s">
        <v>176</v>
      </c>
      <c r="I1" s="43" t="s">
        <v>47</v>
      </c>
      <c r="J1" s="43"/>
      <c r="K1" s="43"/>
    </row>
    <row r="2" spans="1:13" ht="15" customHeight="1" thickBot="1" x14ac:dyDescent="0.3">
      <c r="A2" s="11" t="s">
        <v>0</v>
      </c>
      <c r="B2" s="12" t="s">
        <v>1</v>
      </c>
      <c r="C2" s="12" t="s">
        <v>2</v>
      </c>
      <c r="D2" s="12" t="s">
        <v>3</v>
      </c>
      <c r="E2" s="13" t="s">
        <v>19</v>
      </c>
      <c r="F2" s="13" t="s">
        <v>20</v>
      </c>
      <c r="G2" s="42" t="s">
        <v>42</v>
      </c>
      <c r="I2" s="44" t="s">
        <v>48</v>
      </c>
      <c r="J2" s="43"/>
      <c r="K2" s="43"/>
    </row>
    <row r="3" spans="1:13" ht="15" customHeight="1" thickBot="1" x14ac:dyDescent="0.3">
      <c r="A3" s="1" t="s">
        <v>4</v>
      </c>
      <c r="B3" s="22">
        <v>1</v>
      </c>
      <c r="C3" s="23">
        <v>1</v>
      </c>
      <c r="D3" s="9">
        <v>2</v>
      </c>
      <c r="E3" s="15">
        <f>D3/$D$12</f>
        <v>2.2446689113355782E-3</v>
      </c>
      <c r="F3" s="4">
        <f>E3</f>
        <v>2.2446689113355782E-3</v>
      </c>
      <c r="G3" s="15">
        <v>6.1728395061728392E-3</v>
      </c>
    </row>
    <row r="4" spans="1:13" ht="15" customHeight="1" thickBot="1" x14ac:dyDescent="0.3">
      <c r="A4" s="1" t="s">
        <v>5</v>
      </c>
      <c r="B4" s="24">
        <v>42</v>
      </c>
      <c r="C4" s="20">
        <v>53</v>
      </c>
      <c r="D4" s="9">
        <v>95</v>
      </c>
      <c r="E4" s="15">
        <f t="shared" ref="E4:E11" si="0">D4/$D$12</f>
        <v>0.10662177328843996</v>
      </c>
      <c r="F4" s="57">
        <f>F3+E4</f>
        <v>0.10886644219977554</v>
      </c>
      <c r="G4" s="15">
        <v>8.0246913580246909E-2</v>
      </c>
    </row>
    <row r="5" spans="1:13" ht="15" customHeight="1" thickBot="1" x14ac:dyDescent="0.3">
      <c r="A5" s="1" t="s">
        <v>6</v>
      </c>
      <c r="B5" s="24">
        <v>53</v>
      </c>
      <c r="C5" s="20">
        <v>70</v>
      </c>
      <c r="D5" s="9">
        <v>123</v>
      </c>
      <c r="E5" s="15">
        <f t="shared" si="0"/>
        <v>0.13804713804713806</v>
      </c>
      <c r="F5" s="4">
        <f>F4+E5</f>
        <v>0.24691358024691359</v>
      </c>
      <c r="G5" s="15">
        <v>0.10617283950617284</v>
      </c>
      <c r="H5" s="40"/>
      <c r="I5" s="41"/>
      <c r="J5" s="41"/>
    </row>
    <row r="6" spans="1:13" ht="15" customHeight="1" thickBot="1" x14ac:dyDescent="0.3">
      <c r="A6" s="1" t="s">
        <v>7</v>
      </c>
      <c r="B6" s="24">
        <v>50</v>
      </c>
      <c r="C6" s="20">
        <v>47</v>
      </c>
      <c r="D6" s="9">
        <v>97</v>
      </c>
      <c r="E6" s="15">
        <f t="shared" si="0"/>
        <v>0.10886644219977554</v>
      </c>
      <c r="F6" s="10">
        <f t="shared" ref="F6:F11" si="1">F5+E6</f>
        <v>0.35578002244668916</v>
      </c>
      <c r="G6" s="15">
        <v>0.11604938271604938</v>
      </c>
      <c r="H6" s="40"/>
      <c r="I6" s="41"/>
      <c r="J6" s="41"/>
      <c r="K6" s="41"/>
      <c r="L6" s="59"/>
      <c r="M6" s="41"/>
    </row>
    <row r="7" spans="1:13" ht="15" customHeight="1" thickBot="1" x14ac:dyDescent="0.3">
      <c r="A7" s="1" t="s">
        <v>8</v>
      </c>
      <c r="B7" s="24">
        <v>68</v>
      </c>
      <c r="C7" s="20">
        <v>67</v>
      </c>
      <c r="D7" s="9">
        <v>135</v>
      </c>
      <c r="E7" s="15">
        <f t="shared" si="0"/>
        <v>0.15151515151515152</v>
      </c>
      <c r="F7" s="10">
        <f t="shared" si="1"/>
        <v>0.50729517396184065</v>
      </c>
      <c r="G7" s="15">
        <v>0.12222222222222222</v>
      </c>
      <c r="H7" s="40"/>
      <c r="I7" s="41"/>
      <c r="J7" s="41"/>
      <c r="K7" s="41"/>
      <c r="L7" s="59"/>
      <c r="M7" s="41"/>
    </row>
    <row r="8" spans="1:13" ht="15" customHeight="1" thickBot="1" x14ac:dyDescent="0.3">
      <c r="A8" s="1" t="s">
        <v>9</v>
      </c>
      <c r="B8" s="24">
        <v>55</v>
      </c>
      <c r="C8" s="20">
        <v>78</v>
      </c>
      <c r="D8" s="9">
        <v>133</v>
      </c>
      <c r="E8" s="15">
        <f t="shared" si="0"/>
        <v>0.14927048260381592</v>
      </c>
      <c r="F8" s="4">
        <f t="shared" si="1"/>
        <v>0.65656565656565657</v>
      </c>
      <c r="G8" s="15">
        <v>0.15432098765432098</v>
      </c>
      <c r="H8" s="40"/>
      <c r="I8" s="41"/>
      <c r="J8" s="41"/>
      <c r="K8" s="41"/>
      <c r="L8" s="59"/>
      <c r="M8" s="41"/>
    </row>
    <row r="9" spans="1:13" ht="15" customHeight="1" thickBot="1" x14ac:dyDescent="0.3">
      <c r="A9" s="1" t="s">
        <v>10</v>
      </c>
      <c r="B9" s="24">
        <v>62</v>
      </c>
      <c r="C9" s="20">
        <v>63</v>
      </c>
      <c r="D9" s="9">
        <v>125</v>
      </c>
      <c r="E9" s="15">
        <f t="shared" si="0"/>
        <v>0.14029180695847362</v>
      </c>
      <c r="F9" s="4">
        <f t="shared" si="1"/>
        <v>0.79685746352413023</v>
      </c>
      <c r="G9" s="15">
        <v>0.14691358024691359</v>
      </c>
      <c r="I9" s="40"/>
      <c r="J9" s="41"/>
      <c r="K9" s="41"/>
      <c r="L9" s="59"/>
      <c r="M9" s="41"/>
    </row>
    <row r="10" spans="1:13" ht="15" customHeight="1" thickBot="1" x14ac:dyDescent="0.3">
      <c r="A10" s="1" t="s">
        <v>11</v>
      </c>
      <c r="B10" s="24">
        <v>34</v>
      </c>
      <c r="C10" s="20">
        <v>26</v>
      </c>
      <c r="D10" s="9">
        <v>60</v>
      </c>
      <c r="E10" s="15">
        <f t="shared" si="0"/>
        <v>6.7340067340067339E-2</v>
      </c>
      <c r="F10" s="4">
        <f t="shared" si="1"/>
        <v>0.86419753086419759</v>
      </c>
      <c r="G10" s="15">
        <v>8.7654320987654327E-2</v>
      </c>
      <c r="J10" s="40"/>
      <c r="K10" s="41"/>
      <c r="L10" s="59"/>
      <c r="M10" s="41"/>
    </row>
    <row r="11" spans="1:13" ht="15" customHeight="1" thickBot="1" x14ac:dyDescent="0.3">
      <c r="A11" s="1" t="s">
        <v>57</v>
      </c>
      <c r="B11" s="24">
        <v>49</v>
      </c>
      <c r="C11" s="20">
        <v>72</v>
      </c>
      <c r="D11" s="9">
        <v>121</v>
      </c>
      <c r="E11" s="15">
        <f t="shared" si="0"/>
        <v>0.13580246913580246</v>
      </c>
      <c r="F11" s="4">
        <f t="shared" si="1"/>
        <v>1</v>
      </c>
      <c r="G11" s="58">
        <v>0.18024691358024691</v>
      </c>
      <c r="J11" s="40"/>
      <c r="K11" s="41"/>
      <c r="L11" s="59"/>
      <c r="M11" s="41"/>
    </row>
    <row r="12" spans="1:13" ht="15" customHeight="1" thickBot="1" x14ac:dyDescent="0.3">
      <c r="A12" s="28" t="s">
        <v>25</v>
      </c>
      <c r="B12" s="45">
        <f>SUM(B3:B11)</f>
        <v>414</v>
      </c>
      <c r="C12" s="45">
        <f>SUM(C3:C11)</f>
        <v>477</v>
      </c>
      <c r="D12" s="45">
        <f>SUM(D3:D11)</f>
        <v>891</v>
      </c>
      <c r="E12" s="35"/>
      <c r="J12" s="40"/>
      <c r="K12" s="41"/>
      <c r="L12" s="59"/>
      <c r="M12" s="41"/>
    </row>
    <row r="13" spans="1:13" ht="15" customHeight="1" x14ac:dyDescent="0.25">
      <c r="A13" s="5"/>
      <c r="B13" s="8">
        <f>B12/D12</f>
        <v>0.46464646464646464</v>
      </c>
      <c r="C13" s="8">
        <f>C12/D12</f>
        <v>0.53535353535353536</v>
      </c>
      <c r="D13" s="6"/>
      <c r="F13" s="35"/>
      <c r="K13" s="41"/>
      <c r="L13" s="59"/>
      <c r="M13" s="41"/>
    </row>
    <row r="14" spans="1:13" ht="15" customHeight="1" x14ac:dyDescent="0.25">
      <c r="A14" s="5"/>
      <c r="B14" s="8"/>
      <c r="C14" s="8"/>
      <c r="D14" s="6"/>
      <c r="E14" s="35"/>
      <c r="J14" s="52"/>
      <c r="K14" s="41"/>
      <c r="L14" s="59"/>
      <c r="M14" s="41"/>
    </row>
    <row r="15" spans="1:13" ht="15" customHeight="1" x14ac:dyDescent="0.25">
      <c r="A15" s="7"/>
      <c r="B15" s="7"/>
      <c r="C15" s="7"/>
      <c r="D15" s="7"/>
      <c r="E15" s="35"/>
      <c r="J15" s="52"/>
    </row>
    <row r="16" spans="1:13" ht="15" customHeight="1" thickBot="1" x14ac:dyDescent="0.3">
      <c r="A16" s="30" t="s">
        <v>177</v>
      </c>
      <c r="E16" s="35"/>
      <c r="J16" s="53"/>
      <c r="K16" s="54"/>
    </row>
    <row r="17" spans="1:15" ht="18.75" thickBot="1" x14ac:dyDescent="0.3">
      <c r="A17" s="14" t="s">
        <v>12</v>
      </c>
      <c r="B17" s="12" t="s">
        <v>13</v>
      </c>
      <c r="C17" s="12" t="s">
        <v>14</v>
      </c>
      <c r="D17" s="12" t="s">
        <v>29</v>
      </c>
      <c r="E17" s="12" t="s">
        <v>3</v>
      </c>
      <c r="G17" s="153" t="s">
        <v>124</v>
      </c>
      <c r="H17" s="154"/>
      <c r="J17" s="40"/>
      <c r="K17" s="41"/>
    </row>
    <row r="18" spans="1:15" ht="18.75" thickBot="1" x14ac:dyDescent="0.3">
      <c r="A18" s="21">
        <v>144</v>
      </c>
      <c r="B18" s="21">
        <v>147</v>
      </c>
      <c r="C18" s="21">
        <v>611</v>
      </c>
      <c r="D18" s="21">
        <v>10</v>
      </c>
      <c r="E18" s="60">
        <v>912</v>
      </c>
      <c r="G18" s="157">
        <v>3.2000000000000001E-2</v>
      </c>
      <c r="H18" s="158"/>
      <c r="J18" s="40"/>
      <c r="K18" s="41"/>
    </row>
    <row r="19" spans="1:15" ht="18.75" thickBot="1" x14ac:dyDescent="0.3">
      <c r="A19" s="16">
        <f>A18/$E$18</f>
        <v>0.15789473684210525</v>
      </c>
      <c r="B19" s="16">
        <f>B18/$E$18</f>
        <v>0.16118421052631579</v>
      </c>
      <c r="C19" s="16">
        <f>C18/$E$18</f>
        <v>0.66995614035087714</v>
      </c>
      <c r="D19" s="16">
        <f>D18/$E$18</f>
        <v>1.0964912280701754E-2</v>
      </c>
      <c r="E19" s="2"/>
      <c r="I19" s="17"/>
      <c r="J19" s="40"/>
      <c r="K19" s="41"/>
    </row>
    <row r="20" spans="1:15" ht="18.75" thickBot="1" x14ac:dyDescent="0.3">
      <c r="G20" s="153" t="s">
        <v>125</v>
      </c>
      <c r="H20" s="154"/>
      <c r="I20" s="18"/>
      <c r="J20" s="7"/>
      <c r="K20" s="41"/>
    </row>
    <row r="21" spans="1:15" ht="15.75" thickBot="1" x14ac:dyDescent="0.3">
      <c r="A21" s="30" t="s">
        <v>178</v>
      </c>
      <c r="G21" s="155">
        <v>21.3</v>
      </c>
      <c r="H21" s="156"/>
      <c r="I21" s="18"/>
      <c r="J21" s="7"/>
    </row>
    <row r="22" spans="1:15" ht="15.75" thickBot="1" x14ac:dyDescent="0.3">
      <c r="A22" s="31" t="s">
        <v>18</v>
      </c>
      <c r="B22" s="3">
        <v>420</v>
      </c>
      <c r="C22" s="32">
        <f>B22/(B22+B23)</f>
        <v>0.46255506607929514</v>
      </c>
      <c r="I22" s="18"/>
      <c r="J22" s="7"/>
    </row>
    <row r="23" spans="1:15" ht="15.75" thickBot="1" x14ac:dyDescent="0.3">
      <c r="A23" s="33" t="s">
        <v>17</v>
      </c>
      <c r="B23" s="2">
        <v>488</v>
      </c>
      <c r="C23" s="34">
        <f>B23/(B22+B23)</f>
        <v>0.5374449339207048</v>
      </c>
      <c r="I23" s="18"/>
      <c r="J23" s="7"/>
    </row>
    <row r="24" spans="1:15" x14ac:dyDescent="0.25">
      <c r="I24" s="18"/>
      <c r="J24" s="7"/>
    </row>
    <row r="25" spans="1:15" x14ac:dyDescent="0.25">
      <c r="I25" s="18"/>
      <c r="J25" s="7"/>
    </row>
    <row r="26" spans="1:15" ht="18.75" thickBot="1" x14ac:dyDescent="0.3">
      <c r="A26" s="30" t="s">
        <v>198</v>
      </c>
      <c r="F26" s="30" t="s">
        <v>179</v>
      </c>
      <c r="I26" s="18"/>
      <c r="J26" s="7"/>
      <c r="K26" s="40"/>
    </row>
    <row r="27" spans="1:15" ht="15.75" customHeight="1" thickBot="1" x14ac:dyDescent="0.3">
      <c r="A27" s="51" t="s">
        <v>15</v>
      </c>
      <c r="B27" s="51" t="s">
        <v>16</v>
      </c>
      <c r="C27" s="55" t="s">
        <v>21</v>
      </c>
      <c r="D27" s="55" t="s">
        <v>22</v>
      </c>
      <c r="F27" s="90" t="s">
        <v>50</v>
      </c>
      <c r="G27" s="91" t="s">
        <v>26</v>
      </c>
      <c r="H27" s="92" t="s">
        <v>27</v>
      </c>
      <c r="I27" s="18"/>
      <c r="J27" s="7"/>
      <c r="K27" s="40"/>
      <c r="L27" s="59"/>
    </row>
    <row r="28" spans="1:15" ht="18.75" thickBot="1" x14ac:dyDescent="0.3">
      <c r="A28" s="79" t="s">
        <v>129</v>
      </c>
      <c r="B28" s="80">
        <v>40</v>
      </c>
      <c r="C28" s="81">
        <f>B28/$E$18</f>
        <v>4.3859649122807015E-2</v>
      </c>
      <c r="D28" s="77">
        <v>1</v>
      </c>
      <c r="E28" s="64" t="s">
        <v>161</v>
      </c>
      <c r="F28" s="105" t="s">
        <v>34</v>
      </c>
      <c r="G28" s="96">
        <v>281</v>
      </c>
      <c r="H28" s="114">
        <f>G28/$E$18</f>
        <v>0.30811403508771928</v>
      </c>
      <c r="I28" s="7"/>
      <c r="J28" s="40"/>
      <c r="K28" s="59"/>
      <c r="L28"/>
      <c r="N28" s="56"/>
      <c r="O28"/>
    </row>
    <row r="29" spans="1:15" ht="18" x14ac:dyDescent="0.25">
      <c r="A29" s="82" t="s">
        <v>62</v>
      </c>
      <c r="B29" s="83">
        <v>37</v>
      </c>
      <c r="C29" s="81">
        <f t="shared" ref="C29:C92" si="2">B29/$E$18</f>
        <v>4.0570175438596492E-2</v>
      </c>
      <c r="D29" s="78">
        <v>2</v>
      </c>
      <c r="F29" s="106" t="s">
        <v>24</v>
      </c>
      <c r="G29" s="97">
        <v>175</v>
      </c>
      <c r="H29" s="115">
        <f>G29/$E$18</f>
        <v>0.19188596491228072</v>
      </c>
      <c r="J29" s="40"/>
      <c r="K29" s="59"/>
      <c r="L29"/>
      <c r="N29" s="56"/>
      <c r="O29"/>
    </row>
    <row r="30" spans="1:15" ht="18" x14ac:dyDescent="0.25">
      <c r="A30" s="82" t="s">
        <v>51</v>
      </c>
      <c r="B30" s="83">
        <v>33</v>
      </c>
      <c r="C30" s="81">
        <f t="shared" si="2"/>
        <v>3.6184210526315791E-2</v>
      </c>
      <c r="D30" s="78">
        <v>3</v>
      </c>
      <c r="F30" s="107" t="s">
        <v>23</v>
      </c>
      <c r="G30" s="98">
        <v>110</v>
      </c>
      <c r="H30" s="116">
        <f>G30/$E$18</f>
        <v>0.1206140350877193</v>
      </c>
      <c r="I30" s="25"/>
      <c r="K30" s="59"/>
      <c r="L30"/>
      <c r="N30" s="56"/>
      <c r="O30"/>
    </row>
    <row r="31" spans="1:15" ht="18" x14ac:dyDescent="0.25">
      <c r="A31" s="82" t="s">
        <v>28</v>
      </c>
      <c r="B31" s="83">
        <v>31</v>
      </c>
      <c r="C31" s="81">
        <f t="shared" si="2"/>
        <v>3.399122807017544E-2</v>
      </c>
      <c r="D31" s="84">
        <v>4</v>
      </c>
      <c r="F31" s="113" t="s">
        <v>52</v>
      </c>
      <c r="G31" s="99">
        <v>79</v>
      </c>
      <c r="H31" s="117">
        <f>G31/$E$18</f>
        <v>8.6622807017543865E-2</v>
      </c>
      <c r="I31" s="26"/>
      <c r="K31" s="59"/>
      <c r="L31"/>
      <c r="N31" s="56"/>
      <c r="O31"/>
    </row>
    <row r="32" spans="1:15" ht="18" x14ac:dyDescent="0.25">
      <c r="A32" s="82" t="s">
        <v>109</v>
      </c>
      <c r="B32" s="83">
        <v>25</v>
      </c>
      <c r="C32" s="81">
        <f t="shared" si="2"/>
        <v>2.7412280701754384E-2</v>
      </c>
      <c r="D32" s="84">
        <v>5</v>
      </c>
      <c r="F32" s="109" t="s">
        <v>13</v>
      </c>
      <c r="G32" s="100">
        <v>78</v>
      </c>
      <c r="H32" s="118">
        <f>G32/$E$18</f>
        <v>8.5526315789473686E-2</v>
      </c>
      <c r="I32" s="27"/>
      <c r="J32" s="40"/>
      <c r="K32" s="59"/>
      <c r="L32"/>
      <c r="N32" s="56"/>
      <c r="O32"/>
    </row>
    <row r="33" spans="1:15" ht="18" x14ac:dyDescent="0.25">
      <c r="A33" s="82" t="s">
        <v>65</v>
      </c>
      <c r="B33" s="83">
        <v>24</v>
      </c>
      <c r="C33" s="81">
        <f t="shared" si="2"/>
        <v>2.6315789473684209E-2</v>
      </c>
      <c r="D33" s="78">
        <v>6</v>
      </c>
      <c r="F33" s="110" t="s">
        <v>67</v>
      </c>
      <c r="G33" s="101">
        <v>76</v>
      </c>
      <c r="H33" s="119">
        <f t="shared" ref="H33:H36" si="3">G33/$E$18</f>
        <v>8.3333333333333329E-2</v>
      </c>
      <c r="I33" s="27"/>
      <c r="J33" s="40"/>
      <c r="K33" s="59"/>
      <c r="L33"/>
      <c r="N33" s="56"/>
      <c r="O33"/>
    </row>
    <row r="34" spans="1:15" ht="18" x14ac:dyDescent="0.25">
      <c r="A34" s="82" t="s">
        <v>46</v>
      </c>
      <c r="B34" s="83">
        <v>21</v>
      </c>
      <c r="C34" s="81">
        <f t="shared" si="2"/>
        <v>2.3026315789473683E-2</v>
      </c>
      <c r="D34" s="78">
        <v>7</v>
      </c>
      <c r="F34" s="111" t="s">
        <v>12</v>
      </c>
      <c r="G34" s="102">
        <v>58</v>
      </c>
      <c r="H34" s="120">
        <f t="shared" si="3"/>
        <v>6.3596491228070179E-2</v>
      </c>
      <c r="J34" s="40"/>
      <c r="K34" s="59"/>
      <c r="L34"/>
      <c r="N34" s="56"/>
      <c r="O34"/>
    </row>
    <row r="35" spans="1:15" ht="18" x14ac:dyDescent="0.25">
      <c r="A35" s="82" t="s">
        <v>74</v>
      </c>
      <c r="B35" s="83">
        <v>20</v>
      </c>
      <c r="C35" s="81">
        <f t="shared" si="2"/>
        <v>2.1929824561403508E-2</v>
      </c>
      <c r="D35" s="84">
        <v>8</v>
      </c>
      <c r="F35" s="112" t="s">
        <v>33</v>
      </c>
      <c r="G35" s="103">
        <v>22</v>
      </c>
      <c r="H35" s="121">
        <f t="shared" si="3"/>
        <v>2.4122807017543858E-2</v>
      </c>
      <c r="J35" s="40"/>
      <c r="K35" s="59"/>
      <c r="L35"/>
      <c r="N35" s="56"/>
      <c r="O35"/>
    </row>
    <row r="36" spans="1:15" ht="18" x14ac:dyDescent="0.25">
      <c r="A36" s="82" t="s">
        <v>73</v>
      </c>
      <c r="B36" s="83">
        <v>20</v>
      </c>
      <c r="C36" s="81">
        <f t="shared" si="2"/>
        <v>2.1929824561403508E-2</v>
      </c>
      <c r="D36" s="84">
        <v>9</v>
      </c>
      <c r="F36" s="108" t="s">
        <v>41</v>
      </c>
      <c r="G36" s="104">
        <v>33</v>
      </c>
      <c r="H36" s="122">
        <f t="shared" si="3"/>
        <v>3.6184210526315791E-2</v>
      </c>
      <c r="J36" s="40"/>
      <c r="K36" s="61"/>
      <c r="L36"/>
      <c r="N36" s="56"/>
      <c r="O36"/>
    </row>
    <row r="37" spans="1:15" ht="18.75" thickBot="1" x14ac:dyDescent="0.3">
      <c r="A37" s="82" t="s">
        <v>49</v>
      </c>
      <c r="B37" s="83">
        <v>19</v>
      </c>
      <c r="C37" s="81">
        <f t="shared" si="2"/>
        <v>2.0833333333333332E-2</v>
      </c>
      <c r="D37" s="78">
        <v>10</v>
      </c>
      <c r="F37" s="93" t="s">
        <v>25</v>
      </c>
      <c r="G37" s="94">
        <f>SUM(G28:G36)</f>
        <v>912</v>
      </c>
      <c r="H37" s="95"/>
      <c r="K37" s="40"/>
    </row>
    <row r="38" spans="1:15" ht="18" x14ac:dyDescent="0.25">
      <c r="A38" s="82" t="s">
        <v>95</v>
      </c>
      <c r="B38" s="83">
        <v>19</v>
      </c>
      <c r="C38" s="81">
        <f t="shared" si="2"/>
        <v>2.0833333333333332E-2</v>
      </c>
      <c r="D38" s="78">
        <v>11</v>
      </c>
      <c r="K38" s="40"/>
    </row>
    <row r="39" spans="1:15" ht="18" x14ac:dyDescent="0.25">
      <c r="A39" s="82" t="s">
        <v>64</v>
      </c>
      <c r="B39" s="83">
        <v>19</v>
      </c>
      <c r="C39" s="81">
        <f t="shared" si="2"/>
        <v>2.0833333333333332E-2</v>
      </c>
      <c r="D39" s="84">
        <v>12</v>
      </c>
      <c r="K39" s="40"/>
    </row>
    <row r="40" spans="1:15" ht="18" x14ac:dyDescent="0.25">
      <c r="A40" s="82" t="s">
        <v>86</v>
      </c>
      <c r="B40" s="83">
        <v>19</v>
      </c>
      <c r="C40" s="81">
        <f t="shared" si="2"/>
        <v>2.0833333333333332E-2</v>
      </c>
      <c r="D40" s="84">
        <v>13</v>
      </c>
      <c r="K40" s="40"/>
    </row>
    <row r="41" spans="1:15" ht="18.75" thickBot="1" x14ac:dyDescent="0.3">
      <c r="A41" s="82" t="s">
        <v>78</v>
      </c>
      <c r="B41" s="83">
        <v>19</v>
      </c>
      <c r="C41" s="81">
        <f t="shared" si="2"/>
        <v>2.0833333333333332E-2</v>
      </c>
      <c r="D41" s="78">
        <v>14</v>
      </c>
      <c r="F41" s="25" t="s">
        <v>31</v>
      </c>
      <c r="G41" s="25"/>
      <c r="H41" s="25"/>
      <c r="K41" s="40"/>
      <c r="L41"/>
    </row>
    <row r="42" spans="1:15" ht="18" x14ac:dyDescent="0.25">
      <c r="A42" s="82" t="s">
        <v>30</v>
      </c>
      <c r="B42" s="83">
        <v>19</v>
      </c>
      <c r="C42" s="81">
        <f t="shared" si="2"/>
        <v>2.0833333333333332E-2</v>
      </c>
      <c r="D42" s="78">
        <v>15</v>
      </c>
      <c r="F42" s="123" t="s">
        <v>32</v>
      </c>
      <c r="G42" s="124" t="s">
        <v>26</v>
      </c>
      <c r="H42" s="125" t="s">
        <v>27</v>
      </c>
      <c r="I42" s="7"/>
      <c r="K42" s="40"/>
      <c r="L42"/>
    </row>
    <row r="43" spans="1:15" x14ac:dyDescent="0.25">
      <c r="A43" s="82" t="s">
        <v>69</v>
      </c>
      <c r="B43" s="83">
        <v>18</v>
      </c>
      <c r="C43" s="81">
        <f t="shared" si="2"/>
        <v>1.9736842105263157E-2</v>
      </c>
      <c r="D43" s="84">
        <v>16</v>
      </c>
      <c r="F43" s="71" t="s">
        <v>112</v>
      </c>
      <c r="G43" s="72">
        <v>439</v>
      </c>
      <c r="H43" s="73">
        <f>G43/$E$18</f>
        <v>0.48135964912280704</v>
      </c>
    </row>
    <row r="44" spans="1:15" x14ac:dyDescent="0.25">
      <c r="A44" s="82" t="s">
        <v>85</v>
      </c>
      <c r="B44" s="83">
        <v>16</v>
      </c>
      <c r="C44" s="81">
        <f t="shared" si="2"/>
        <v>1.7543859649122806E-2</v>
      </c>
      <c r="D44" s="84">
        <v>17</v>
      </c>
      <c r="F44" s="74" t="s">
        <v>98</v>
      </c>
      <c r="G44" s="75">
        <v>36</v>
      </c>
      <c r="H44" s="76">
        <f t="shared" ref="H44:H55" si="4">G44/$E$18</f>
        <v>3.9473684210526314E-2</v>
      </c>
      <c r="O44"/>
    </row>
    <row r="45" spans="1:15" x14ac:dyDescent="0.25">
      <c r="A45" s="82" t="s">
        <v>106</v>
      </c>
      <c r="B45" s="83">
        <v>15</v>
      </c>
      <c r="C45" s="81">
        <f t="shared" si="2"/>
        <v>1.6447368421052631E-2</v>
      </c>
      <c r="D45" s="78">
        <v>18</v>
      </c>
      <c r="E45" s="19"/>
      <c r="F45" s="71" t="s">
        <v>122</v>
      </c>
      <c r="G45" s="72">
        <v>33</v>
      </c>
      <c r="H45" s="73">
        <f t="shared" si="4"/>
        <v>3.6184210526315791E-2</v>
      </c>
      <c r="O45"/>
    </row>
    <row r="46" spans="1:15" x14ac:dyDescent="0.25">
      <c r="A46" s="82" t="s">
        <v>94</v>
      </c>
      <c r="B46" s="83">
        <v>14</v>
      </c>
      <c r="C46" s="81">
        <f t="shared" si="2"/>
        <v>1.5350877192982455E-2</v>
      </c>
      <c r="D46" s="78">
        <v>19</v>
      </c>
      <c r="F46" s="36" t="s">
        <v>113</v>
      </c>
      <c r="G46" s="75">
        <v>32</v>
      </c>
      <c r="H46" s="76">
        <f t="shared" si="4"/>
        <v>3.5087719298245612E-2</v>
      </c>
      <c r="O46"/>
    </row>
    <row r="47" spans="1:15" x14ac:dyDescent="0.25">
      <c r="A47" s="82" t="s">
        <v>53</v>
      </c>
      <c r="B47" s="83">
        <v>14</v>
      </c>
      <c r="C47" s="81">
        <f t="shared" si="2"/>
        <v>1.5350877192982455E-2</v>
      </c>
      <c r="D47" s="84">
        <v>20</v>
      </c>
      <c r="F47" s="71" t="s">
        <v>117</v>
      </c>
      <c r="G47" s="72">
        <v>31</v>
      </c>
      <c r="H47" s="73">
        <f t="shared" si="4"/>
        <v>3.399122807017544E-2</v>
      </c>
      <c r="O47"/>
    </row>
    <row r="48" spans="1:15" x14ac:dyDescent="0.25">
      <c r="A48" s="82" t="s">
        <v>158</v>
      </c>
      <c r="B48" s="83">
        <v>14</v>
      </c>
      <c r="C48" s="81">
        <f t="shared" si="2"/>
        <v>1.5350877192982455E-2</v>
      </c>
      <c r="D48" s="84">
        <v>21</v>
      </c>
      <c r="F48" s="74" t="s">
        <v>121</v>
      </c>
      <c r="G48" s="75">
        <v>16</v>
      </c>
      <c r="H48" s="76">
        <f t="shared" si="4"/>
        <v>1.7543859649122806E-2</v>
      </c>
      <c r="O48"/>
    </row>
    <row r="49" spans="1:15" x14ac:dyDescent="0.25">
      <c r="A49" s="82" t="s">
        <v>70</v>
      </c>
      <c r="B49" s="83">
        <v>14</v>
      </c>
      <c r="C49" s="81">
        <f t="shared" si="2"/>
        <v>1.5350877192982455E-2</v>
      </c>
      <c r="D49" s="78">
        <v>22</v>
      </c>
      <c r="F49" s="71" t="s">
        <v>162</v>
      </c>
      <c r="G49" s="72">
        <v>13</v>
      </c>
      <c r="H49" s="73">
        <f t="shared" si="4"/>
        <v>1.425438596491228E-2</v>
      </c>
      <c r="O49"/>
    </row>
    <row r="50" spans="1:15" x14ac:dyDescent="0.25">
      <c r="A50" s="82" t="s">
        <v>84</v>
      </c>
      <c r="B50" s="83">
        <v>13</v>
      </c>
      <c r="C50" s="81">
        <f t="shared" si="2"/>
        <v>1.425438596491228E-2</v>
      </c>
      <c r="D50" s="78">
        <v>23</v>
      </c>
      <c r="F50" s="74" t="s">
        <v>114</v>
      </c>
      <c r="G50" s="75">
        <v>6</v>
      </c>
      <c r="H50" s="76">
        <f t="shared" si="4"/>
        <v>6.5789473684210523E-3</v>
      </c>
    </row>
    <row r="51" spans="1:15" x14ac:dyDescent="0.25">
      <c r="A51" s="82" t="s">
        <v>82</v>
      </c>
      <c r="B51" s="83">
        <v>13</v>
      </c>
      <c r="C51" s="81">
        <f t="shared" si="2"/>
        <v>1.425438596491228E-2</v>
      </c>
      <c r="D51" s="84">
        <v>24</v>
      </c>
      <c r="F51" s="71" t="s">
        <v>174</v>
      </c>
      <c r="G51" s="72">
        <v>5</v>
      </c>
      <c r="H51" s="73">
        <f t="shared" si="4"/>
        <v>5.4824561403508769E-3</v>
      </c>
    </row>
    <row r="52" spans="1:15" x14ac:dyDescent="0.25">
      <c r="A52" s="82" t="s">
        <v>63</v>
      </c>
      <c r="B52" s="83">
        <v>13</v>
      </c>
      <c r="C52" s="81">
        <f t="shared" si="2"/>
        <v>1.425438596491228E-2</v>
      </c>
      <c r="D52" s="84">
        <v>25</v>
      </c>
      <c r="F52" s="74" t="s">
        <v>116</v>
      </c>
      <c r="G52" s="75">
        <v>5</v>
      </c>
      <c r="H52" s="76">
        <f t="shared" si="4"/>
        <v>5.4824561403508769E-3</v>
      </c>
    </row>
    <row r="53" spans="1:15" x14ac:dyDescent="0.25">
      <c r="A53" s="82" t="s">
        <v>83</v>
      </c>
      <c r="B53" s="83">
        <v>13</v>
      </c>
      <c r="C53" s="81">
        <f t="shared" si="2"/>
        <v>1.425438596491228E-2</v>
      </c>
      <c r="D53" s="78">
        <v>26</v>
      </c>
      <c r="F53" s="71" t="s">
        <v>169</v>
      </c>
      <c r="G53" s="72">
        <v>4</v>
      </c>
      <c r="H53" s="73">
        <f t="shared" si="4"/>
        <v>4.3859649122807015E-3</v>
      </c>
    </row>
    <row r="54" spans="1:15" x14ac:dyDescent="0.25">
      <c r="A54" s="82" t="s">
        <v>91</v>
      </c>
      <c r="B54" s="83">
        <v>12</v>
      </c>
      <c r="C54" s="81">
        <f t="shared" si="2"/>
        <v>1.3157894736842105E-2</v>
      </c>
      <c r="D54" s="78">
        <v>27</v>
      </c>
      <c r="F54" s="74" t="s">
        <v>123</v>
      </c>
      <c r="G54" s="75">
        <v>3</v>
      </c>
      <c r="H54" s="76">
        <f t="shared" si="4"/>
        <v>3.2894736842105261E-3</v>
      </c>
    </row>
    <row r="55" spans="1:15" x14ac:dyDescent="0.25">
      <c r="A55" s="82" t="s">
        <v>131</v>
      </c>
      <c r="B55" s="83">
        <v>12</v>
      </c>
      <c r="C55" s="81">
        <f t="shared" si="2"/>
        <v>1.3157894736842105E-2</v>
      </c>
      <c r="D55" s="84">
        <v>28</v>
      </c>
      <c r="F55" s="71" t="s">
        <v>115</v>
      </c>
      <c r="G55" s="72">
        <v>2</v>
      </c>
      <c r="H55" s="73">
        <f t="shared" si="4"/>
        <v>2.1929824561403508E-3</v>
      </c>
    </row>
    <row r="56" spans="1:15" ht="15.75" thickBot="1" x14ac:dyDescent="0.3">
      <c r="A56" s="82" t="s">
        <v>167</v>
      </c>
      <c r="B56" s="83">
        <v>12</v>
      </c>
      <c r="C56" s="81">
        <f t="shared" si="2"/>
        <v>1.3157894736842105E-2</v>
      </c>
      <c r="D56" s="84">
        <v>29</v>
      </c>
      <c r="F56" s="126" t="s">
        <v>25</v>
      </c>
      <c r="G56" s="127">
        <f>SUM(G43:G55)</f>
        <v>625</v>
      </c>
      <c r="H56" s="152">
        <f>G56/$E$18</f>
        <v>0.6853070175438597</v>
      </c>
    </row>
    <row r="57" spans="1:15" ht="18" x14ac:dyDescent="0.25">
      <c r="A57" s="82" t="s">
        <v>90</v>
      </c>
      <c r="B57" s="83">
        <v>12</v>
      </c>
      <c r="C57" s="81">
        <f t="shared" si="2"/>
        <v>1.3157894736842105E-2</v>
      </c>
      <c r="D57" s="78">
        <v>30</v>
      </c>
      <c r="F57" s="27"/>
      <c r="G57" s="27"/>
      <c r="H57" s="27"/>
      <c r="K57" s="40"/>
    </row>
    <row r="58" spans="1:15" ht="18.75" thickBot="1" x14ac:dyDescent="0.3">
      <c r="A58" s="82" t="s">
        <v>141</v>
      </c>
      <c r="B58" s="83">
        <v>12</v>
      </c>
      <c r="C58" s="81">
        <f t="shared" si="2"/>
        <v>1.3157894736842105E-2</v>
      </c>
      <c r="D58" s="78">
        <v>31</v>
      </c>
      <c r="F58" s="30" t="s">
        <v>197</v>
      </c>
      <c r="J58" s="37"/>
      <c r="K58" s="40"/>
    </row>
    <row r="59" spans="1:15" ht="18" x14ac:dyDescent="0.25">
      <c r="A59" s="82" t="s">
        <v>72</v>
      </c>
      <c r="B59" s="83">
        <v>11</v>
      </c>
      <c r="C59" s="81">
        <f t="shared" si="2"/>
        <v>1.2061403508771929E-2</v>
      </c>
      <c r="D59" s="84">
        <v>32</v>
      </c>
      <c r="F59" s="65" t="s">
        <v>35</v>
      </c>
      <c r="G59" s="66" t="s">
        <v>26</v>
      </c>
      <c r="H59" s="67" t="s">
        <v>27</v>
      </c>
      <c r="K59" s="40"/>
    </row>
    <row r="60" spans="1:15" ht="18" x14ac:dyDescent="0.25">
      <c r="A60" s="82" t="s">
        <v>126</v>
      </c>
      <c r="B60" s="83">
        <v>11</v>
      </c>
      <c r="C60" s="81">
        <f t="shared" si="2"/>
        <v>1.2061403508771929E-2</v>
      </c>
      <c r="D60" s="84">
        <v>33</v>
      </c>
      <c r="F60" s="130" t="s">
        <v>43</v>
      </c>
      <c r="G60" s="128">
        <v>467</v>
      </c>
      <c r="H60" s="89">
        <f>G60/$E$18</f>
        <v>0.51206140350877194</v>
      </c>
      <c r="K60" s="40"/>
    </row>
    <row r="61" spans="1:15" x14ac:dyDescent="0.25">
      <c r="A61" s="82" t="s">
        <v>66</v>
      </c>
      <c r="B61" s="83">
        <v>10</v>
      </c>
      <c r="C61" s="81">
        <f t="shared" si="2"/>
        <v>1.0964912280701754E-2</v>
      </c>
      <c r="D61" s="84">
        <v>34</v>
      </c>
      <c r="E61" s="56"/>
      <c r="F61" s="130" t="s">
        <v>58</v>
      </c>
      <c r="G61" s="128">
        <v>43</v>
      </c>
      <c r="H61" s="89">
        <f t="shared" ref="H61:H62" si="5">G61/$E$18</f>
        <v>4.7149122807017545E-2</v>
      </c>
      <c r="J61" s="38" t="s">
        <v>36</v>
      </c>
      <c r="K61" s="47"/>
    </row>
    <row r="62" spans="1:15" x14ac:dyDescent="0.25">
      <c r="A62" s="82" t="s">
        <v>160</v>
      </c>
      <c r="B62" s="83">
        <v>10</v>
      </c>
      <c r="C62" s="81">
        <f t="shared" si="2"/>
        <v>1.0964912280701754E-2</v>
      </c>
      <c r="D62" s="84">
        <v>35</v>
      </c>
      <c r="E62" s="56"/>
      <c r="F62" s="130" t="s">
        <v>44</v>
      </c>
      <c r="G62" s="128">
        <v>42</v>
      </c>
      <c r="H62" s="89">
        <f t="shared" si="5"/>
        <v>4.6052631578947366E-2</v>
      </c>
      <c r="J62" s="39" t="s">
        <v>40</v>
      </c>
      <c r="K62" s="46"/>
    </row>
    <row r="63" spans="1:15" x14ac:dyDescent="0.25">
      <c r="A63" s="86" t="s">
        <v>152</v>
      </c>
      <c r="B63" s="87">
        <v>9</v>
      </c>
      <c r="C63" s="85">
        <f t="shared" si="2"/>
        <v>9.8684210526315784E-3</v>
      </c>
      <c r="D63" s="88">
        <v>36</v>
      </c>
      <c r="E63" s="56"/>
      <c r="F63" s="130" t="s">
        <v>100</v>
      </c>
      <c r="G63" s="128">
        <v>42</v>
      </c>
      <c r="H63" s="89">
        <f t="shared" ref="H63:H68" si="6">G63/$E$18</f>
        <v>4.6052631578947366E-2</v>
      </c>
      <c r="J63" s="39" t="s">
        <v>39</v>
      </c>
      <c r="K63" s="48"/>
    </row>
    <row r="64" spans="1:15" x14ac:dyDescent="0.25">
      <c r="A64" s="86" t="s">
        <v>60</v>
      </c>
      <c r="B64" s="87">
        <v>9</v>
      </c>
      <c r="C64" s="85">
        <f t="shared" si="2"/>
        <v>9.8684210526315784E-3</v>
      </c>
      <c r="D64" s="88">
        <v>37</v>
      </c>
      <c r="E64" s="56"/>
      <c r="F64" s="130" t="s">
        <v>45</v>
      </c>
      <c r="G64" s="128">
        <v>41</v>
      </c>
      <c r="H64" s="89">
        <f t="shared" si="6"/>
        <v>4.4956140350877194E-2</v>
      </c>
      <c r="J64" s="39" t="s">
        <v>37</v>
      </c>
      <c r="K64" s="49"/>
    </row>
    <row r="65" spans="1:11" x14ac:dyDescent="0.25">
      <c r="A65" s="63" t="s">
        <v>89</v>
      </c>
      <c r="B65" s="87">
        <v>9</v>
      </c>
      <c r="C65" s="85">
        <f t="shared" si="2"/>
        <v>9.8684210526315784E-3</v>
      </c>
      <c r="D65" s="88">
        <v>38</v>
      </c>
      <c r="E65" s="56"/>
      <c r="F65" s="130" t="s">
        <v>68</v>
      </c>
      <c r="G65" s="128">
        <v>37</v>
      </c>
      <c r="H65" s="89">
        <f t="shared" si="6"/>
        <v>4.0570175438596492E-2</v>
      </c>
      <c r="J65" s="39" t="s">
        <v>38</v>
      </c>
      <c r="K65" s="50"/>
    </row>
    <row r="66" spans="1:11" ht="18" x14ac:dyDescent="0.25">
      <c r="A66" s="86" t="s">
        <v>130</v>
      </c>
      <c r="B66" s="87">
        <v>9</v>
      </c>
      <c r="C66" s="85">
        <f t="shared" si="2"/>
        <v>9.8684210526315784E-3</v>
      </c>
      <c r="D66" s="88">
        <v>39</v>
      </c>
      <c r="E66" s="56"/>
      <c r="F66" s="130" t="s">
        <v>59</v>
      </c>
      <c r="G66" s="128">
        <v>22</v>
      </c>
      <c r="H66" s="89">
        <f t="shared" si="6"/>
        <v>2.4122807017543858E-2</v>
      </c>
      <c r="K66" s="40"/>
    </row>
    <row r="67" spans="1:11" ht="18" x14ac:dyDescent="0.25">
      <c r="A67" s="86" t="s">
        <v>54</v>
      </c>
      <c r="B67" s="87">
        <v>8</v>
      </c>
      <c r="C67" s="85">
        <f t="shared" si="2"/>
        <v>8.771929824561403E-3</v>
      </c>
      <c r="D67" s="88">
        <v>40</v>
      </c>
      <c r="E67" s="56"/>
      <c r="F67" s="130" t="s">
        <v>148</v>
      </c>
      <c r="G67" s="128">
        <v>22</v>
      </c>
      <c r="H67" s="89">
        <f t="shared" si="6"/>
        <v>2.4122807017543858E-2</v>
      </c>
      <c r="K67" s="40"/>
    </row>
    <row r="68" spans="1:11" x14ac:dyDescent="0.25">
      <c r="A68" s="86" t="s">
        <v>76</v>
      </c>
      <c r="B68" s="87">
        <v>8</v>
      </c>
      <c r="C68" s="85">
        <f t="shared" si="2"/>
        <v>8.771929824561403E-3</v>
      </c>
      <c r="D68" s="88">
        <v>41</v>
      </c>
      <c r="E68" s="56"/>
      <c r="F68" s="143" t="s">
        <v>55</v>
      </c>
      <c r="G68" s="144">
        <v>20</v>
      </c>
      <c r="H68" s="145">
        <f t="shared" si="6"/>
        <v>2.1929824561403508E-2</v>
      </c>
    </row>
    <row r="69" spans="1:11" x14ac:dyDescent="0.25">
      <c r="A69" s="86" t="s">
        <v>136</v>
      </c>
      <c r="B69" s="87">
        <v>8</v>
      </c>
      <c r="C69" s="85">
        <f t="shared" si="2"/>
        <v>8.771929824561403E-3</v>
      </c>
      <c r="D69" s="88">
        <v>42</v>
      </c>
      <c r="E69" s="56"/>
      <c r="F69" s="143" t="s">
        <v>87</v>
      </c>
      <c r="G69" s="144">
        <v>15</v>
      </c>
      <c r="H69" s="145">
        <f t="shared" ref="H69:H90" si="7">G69/$E$18</f>
        <v>1.6447368421052631E-2</v>
      </c>
    </row>
    <row r="70" spans="1:11" x14ac:dyDescent="0.25">
      <c r="A70" s="86" t="s">
        <v>120</v>
      </c>
      <c r="B70" s="87">
        <v>8</v>
      </c>
      <c r="C70" s="85">
        <f t="shared" si="2"/>
        <v>8.771929824561403E-3</v>
      </c>
      <c r="D70" s="88">
        <v>43</v>
      </c>
      <c r="E70" s="56"/>
      <c r="F70" s="146" t="s">
        <v>102</v>
      </c>
      <c r="G70" s="147">
        <v>14</v>
      </c>
      <c r="H70" s="148">
        <f t="shared" si="7"/>
        <v>1.5350877192982455E-2</v>
      </c>
    </row>
    <row r="71" spans="1:11" x14ac:dyDescent="0.25">
      <c r="A71" s="86" t="s">
        <v>97</v>
      </c>
      <c r="B71" s="87">
        <v>7</v>
      </c>
      <c r="C71" s="85">
        <f t="shared" si="2"/>
        <v>7.6754385964912276E-3</v>
      </c>
      <c r="D71" s="88">
        <v>44</v>
      </c>
      <c r="E71" s="56"/>
      <c r="F71" s="146" t="s">
        <v>147</v>
      </c>
      <c r="G71" s="147">
        <v>14</v>
      </c>
      <c r="H71" s="148">
        <f t="shared" si="7"/>
        <v>1.5350877192982455E-2</v>
      </c>
    </row>
    <row r="72" spans="1:11" x14ac:dyDescent="0.25">
      <c r="A72" s="86" t="s">
        <v>77</v>
      </c>
      <c r="B72" s="87">
        <v>7</v>
      </c>
      <c r="C72" s="85">
        <f t="shared" si="2"/>
        <v>7.6754385964912276E-3</v>
      </c>
      <c r="D72" s="88">
        <v>45</v>
      </c>
      <c r="E72" s="56"/>
      <c r="F72" s="146" t="s">
        <v>92</v>
      </c>
      <c r="G72" s="147">
        <v>13</v>
      </c>
      <c r="H72" s="148">
        <f t="shared" si="7"/>
        <v>1.425438596491228E-2</v>
      </c>
    </row>
    <row r="73" spans="1:11" x14ac:dyDescent="0.25">
      <c r="A73" s="86" t="s">
        <v>108</v>
      </c>
      <c r="B73" s="87">
        <v>7</v>
      </c>
      <c r="C73" s="85">
        <f t="shared" si="2"/>
        <v>7.6754385964912276E-3</v>
      </c>
      <c r="D73" s="88">
        <v>46</v>
      </c>
      <c r="E73" s="56"/>
      <c r="F73" s="146" t="s">
        <v>145</v>
      </c>
      <c r="G73" s="147">
        <v>13</v>
      </c>
      <c r="H73" s="148">
        <f t="shared" si="7"/>
        <v>1.425438596491228E-2</v>
      </c>
    </row>
    <row r="74" spans="1:11" x14ac:dyDescent="0.25">
      <c r="A74" s="86" t="s">
        <v>80</v>
      </c>
      <c r="B74" s="87">
        <v>7</v>
      </c>
      <c r="C74" s="85">
        <f t="shared" si="2"/>
        <v>7.6754385964912276E-3</v>
      </c>
      <c r="D74" s="88">
        <v>47</v>
      </c>
      <c r="E74" s="56"/>
      <c r="F74" s="146" t="s">
        <v>146</v>
      </c>
      <c r="G74" s="147">
        <v>12</v>
      </c>
      <c r="H74" s="148">
        <f t="shared" si="7"/>
        <v>1.3157894736842105E-2</v>
      </c>
    </row>
    <row r="75" spans="1:11" x14ac:dyDescent="0.25">
      <c r="A75" s="86" t="s">
        <v>75</v>
      </c>
      <c r="B75" s="87">
        <v>7</v>
      </c>
      <c r="C75" s="85">
        <f t="shared" si="2"/>
        <v>7.6754385964912276E-3</v>
      </c>
      <c r="D75" s="88">
        <v>48</v>
      </c>
      <c r="E75" s="56"/>
      <c r="F75" s="146" t="s">
        <v>105</v>
      </c>
      <c r="G75" s="147">
        <v>10</v>
      </c>
      <c r="H75" s="148">
        <f t="shared" si="7"/>
        <v>1.0964912280701754E-2</v>
      </c>
    </row>
    <row r="76" spans="1:11" x14ac:dyDescent="0.25">
      <c r="A76" s="86" t="s">
        <v>142</v>
      </c>
      <c r="B76" s="87">
        <v>7</v>
      </c>
      <c r="C76" s="85">
        <f t="shared" si="2"/>
        <v>7.6754385964912276E-3</v>
      </c>
      <c r="D76" s="88">
        <v>49</v>
      </c>
      <c r="E76" s="56"/>
      <c r="F76" s="149" t="s">
        <v>88</v>
      </c>
      <c r="G76" s="150">
        <v>9</v>
      </c>
      <c r="H76" s="151">
        <f t="shared" si="7"/>
        <v>9.8684210526315784E-3</v>
      </c>
    </row>
    <row r="77" spans="1:11" x14ac:dyDescent="0.25">
      <c r="A77" s="86" t="s">
        <v>56</v>
      </c>
      <c r="B77" s="87">
        <v>6</v>
      </c>
      <c r="C77" s="85">
        <f t="shared" si="2"/>
        <v>6.5789473684210523E-3</v>
      </c>
      <c r="D77" s="88">
        <v>50</v>
      </c>
      <c r="E77" s="56"/>
      <c r="F77" s="149" t="s">
        <v>143</v>
      </c>
      <c r="G77" s="150">
        <v>8</v>
      </c>
      <c r="H77" s="151">
        <f t="shared" si="7"/>
        <v>8.771929824561403E-3</v>
      </c>
    </row>
    <row r="78" spans="1:11" x14ac:dyDescent="0.25">
      <c r="A78" s="86" t="s">
        <v>71</v>
      </c>
      <c r="B78" s="87">
        <v>6</v>
      </c>
      <c r="C78" s="85">
        <f t="shared" si="2"/>
        <v>6.5789473684210523E-3</v>
      </c>
      <c r="D78" s="88">
        <v>51</v>
      </c>
      <c r="E78" s="56"/>
      <c r="F78" s="149" t="s">
        <v>101</v>
      </c>
      <c r="G78" s="150">
        <v>7</v>
      </c>
      <c r="H78" s="151">
        <f t="shared" si="7"/>
        <v>7.6754385964912276E-3</v>
      </c>
    </row>
    <row r="79" spans="1:11" x14ac:dyDescent="0.25">
      <c r="A79" s="86" t="s">
        <v>134</v>
      </c>
      <c r="B79" s="87">
        <v>6</v>
      </c>
      <c r="C79" s="85">
        <f t="shared" si="2"/>
        <v>6.5789473684210523E-3</v>
      </c>
      <c r="D79" s="88">
        <v>52</v>
      </c>
      <c r="E79" s="56"/>
      <c r="F79" s="149" t="s">
        <v>99</v>
      </c>
      <c r="G79" s="150">
        <v>7</v>
      </c>
      <c r="H79" s="151">
        <f t="shared" si="7"/>
        <v>7.6754385964912276E-3</v>
      </c>
    </row>
    <row r="80" spans="1:11" x14ac:dyDescent="0.25">
      <c r="A80" s="86" t="s">
        <v>93</v>
      </c>
      <c r="B80" s="87">
        <v>6</v>
      </c>
      <c r="C80" s="85">
        <f t="shared" si="2"/>
        <v>6.5789473684210523E-3</v>
      </c>
      <c r="D80" s="88">
        <v>53</v>
      </c>
      <c r="E80" s="56"/>
      <c r="F80" s="149" t="s">
        <v>150</v>
      </c>
      <c r="G80" s="150">
        <v>7</v>
      </c>
      <c r="H80" s="151">
        <f t="shared" si="7"/>
        <v>7.6754385964912276E-3</v>
      </c>
    </row>
    <row r="81" spans="1:15" x14ac:dyDescent="0.25">
      <c r="A81" s="86" t="s">
        <v>118</v>
      </c>
      <c r="B81" s="87">
        <v>6</v>
      </c>
      <c r="C81" s="85">
        <f t="shared" si="2"/>
        <v>6.5789473684210523E-3</v>
      </c>
      <c r="D81" s="88">
        <v>54</v>
      </c>
      <c r="E81" s="56"/>
      <c r="F81" s="149" t="s">
        <v>103</v>
      </c>
      <c r="G81" s="150">
        <v>6</v>
      </c>
      <c r="H81" s="151">
        <f t="shared" si="7"/>
        <v>6.5789473684210523E-3</v>
      </c>
    </row>
    <row r="82" spans="1:15" x14ac:dyDescent="0.25">
      <c r="A82" s="86" t="s">
        <v>127</v>
      </c>
      <c r="B82" s="87">
        <v>6</v>
      </c>
      <c r="C82" s="85">
        <f t="shared" si="2"/>
        <v>6.5789473684210523E-3</v>
      </c>
      <c r="D82" s="88">
        <v>55</v>
      </c>
      <c r="E82" s="56"/>
      <c r="F82" s="149" t="s">
        <v>144</v>
      </c>
      <c r="G82" s="150">
        <v>6</v>
      </c>
      <c r="H82" s="151">
        <f t="shared" si="7"/>
        <v>6.5789473684210523E-3</v>
      </c>
    </row>
    <row r="83" spans="1:15" x14ac:dyDescent="0.25">
      <c r="A83" s="86" t="s">
        <v>153</v>
      </c>
      <c r="B83" s="87">
        <v>5</v>
      </c>
      <c r="C83" s="85">
        <f t="shared" si="2"/>
        <v>5.4824561403508769E-3</v>
      </c>
      <c r="D83" s="88">
        <v>56</v>
      </c>
      <c r="E83" s="56"/>
      <c r="F83" s="69" t="s">
        <v>149</v>
      </c>
      <c r="G83" s="70">
        <v>4</v>
      </c>
      <c r="H83" s="62">
        <f t="shared" si="7"/>
        <v>4.3859649122807015E-3</v>
      </c>
    </row>
    <row r="84" spans="1:15" x14ac:dyDescent="0.25">
      <c r="A84" s="86" t="s">
        <v>133</v>
      </c>
      <c r="B84" s="87">
        <v>5</v>
      </c>
      <c r="C84" s="85">
        <f t="shared" si="2"/>
        <v>5.4824561403508769E-3</v>
      </c>
      <c r="D84" s="88">
        <v>57</v>
      </c>
      <c r="E84" s="56"/>
      <c r="F84" s="69" t="s">
        <v>104</v>
      </c>
      <c r="G84" s="70">
        <v>4</v>
      </c>
      <c r="H84" s="62">
        <f t="shared" si="7"/>
        <v>4.3859649122807015E-3</v>
      </c>
    </row>
    <row r="85" spans="1:15" x14ac:dyDescent="0.25">
      <c r="A85" s="86" t="s">
        <v>164</v>
      </c>
      <c r="B85" s="87">
        <v>5</v>
      </c>
      <c r="C85" s="85">
        <f t="shared" si="2"/>
        <v>5.4824561403508769E-3</v>
      </c>
      <c r="D85" s="88">
        <v>58</v>
      </c>
      <c r="E85" s="56"/>
      <c r="F85" s="69" t="s">
        <v>166</v>
      </c>
      <c r="G85" s="70">
        <v>3</v>
      </c>
      <c r="H85" s="62">
        <f t="shared" si="7"/>
        <v>3.2894736842105261E-3</v>
      </c>
    </row>
    <row r="86" spans="1:15" x14ac:dyDescent="0.25">
      <c r="A86" s="86" t="s">
        <v>137</v>
      </c>
      <c r="B86" s="87">
        <v>5</v>
      </c>
      <c r="C86" s="85">
        <f t="shared" si="2"/>
        <v>5.4824561403508769E-3</v>
      </c>
      <c r="D86" s="88">
        <v>59</v>
      </c>
      <c r="E86" s="56"/>
      <c r="F86" s="69" t="s">
        <v>151</v>
      </c>
      <c r="G86" s="70">
        <v>2</v>
      </c>
      <c r="H86" s="62">
        <f t="shared" si="7"/>
        <v>2.1929824561403508E-3</v>
      </c>
    </row>
    <row r="87" spans="1:15" x14ac:dyDescent="0.25">
      <c r="A87" s="86" t="s">
        <v>81</v>
      </c>
      <c r="B87" s="87">
        <v>5</v>
      </c>
      <c r="C87" s="85">
        <f t="shared" si="2"/>
        <v>5.4824561403508769E-3</v>
      </c>
      <c r="D87" s="88">
        <v>60</v>
      </c>
      <c r="E87" s="56"/>
      <c r="F87" s="69" t="s">
        <v>175</v>
      </c>
      <c r="G87" s="70">
        <v>2</v>
      </c>
      <c r="H87" s="62">
        <f t="shared" si="7"/>
        <v>2.1929824561403508E-3</v>
      </c>
    </row>
    <row r="88" spans="1:15" x14ac:dyDescent="0.25">
      <c r="A88" s="86" t="s">
        <v>180</v>
      </c>
      <c r="B88" s="87">
        <v>5</v>
      </c>
      <c r="C88" s="85">
        <f t="shared" si="2"/>
        <v>5.4824561403508769E-3</v>
      </c>
      <c r="D88" s="88">
        <v>61</v>
      </c>
      <c r="E88" s="56"/>
      <c r="F88" s="69" t="s">
        <v>107</v>
      </c>
      <c r="G88" s="70">
        <v>1</v>
      </c>
      <c r="H88" s="62">
        <f t="shared" si="7"/>
        <v>1.0964912280701754E-3</v>
      </c>
    </row>
    <row r="89" spans="1:15" x14ac:dyDescent="0.25">
      <c r="A89" s="86" t="s">
        <v>155</v>
      </c>
      <c r="B89" s="87">
        <v>5</v>
      </c>
      <c r="C89" s="85">
        <f t="shared" si="2"/>
        <v>5.4824561403508769E-3</v>
      </c>
      <c r="D89" s="88">
        <v>62</v>
      </c>
      <c r="F89" s="69" t="s">
        <v>195</v>
      </c>
      <c r="G89" s="70">
        <v>1</v>
      </c>
      <c r="H89" s="62">
        <f t="shared" si="7"/>
        <v>1.0964912280701754E-3</v>
      </c>
      <c r="O89"/>
    </row>
    <row r="90" spans="1:15" ht="18" x14ac:dyDescent="0.25">
      <c r="A90" s="86" t="s">
        <v>166</v>
      </c>
      <c r="B90" s="87">
        <v>4</v>
      </c>
      <c r="C90" s="85">
        <f t="shared" si="2"/>
        <v>4.3859649122807015E-3</v>
      </c>
      <c r="D90" s="88">
        <v>63</v>
      </c>
      <c r="F90" s="69" t="s">
        <v>196</v>
      </c>
      <c r="G90" s="70">
        <v>1</v>
      </c>
      <c r="H90" s="62">
        <f t="shared" si="7"/>
        <v>1.0964912280701754E-3</v>
      </c>
      <c r="I90" s="41"/>
    </row>
    <row r="91" spans="1:15" ht="18" x14ac:dyDescent="0.25">
      <c r="A91" s="86" t="s">
        <v>96</v>
      </c>
      <c r="B91" s="87">
        <v>4</v>
      </c>
      <c r="C91" s="85">
        <f t="shared" si="2"/>
        <v>4.3859649122807015E-3</v>
      </c>
      <c r="D91" s="88">
        <v>64</v>
      </c>
      <c r="F91" s="131" t="s">
        <v>41</v>
      </c>
      <c r="G91" s="129">
        <v>17</v>
      </c>
      <c r="H91" s="132">
        <f>G91/$E$18</f>
        <v>1.8640350877192981E-2</v>
      </c>
      <c r="I91" s="41"/>
    </row>
    <row r="92" spans="1:15" ht="18.75" thickBot="1" x14ac:dyDescent="0.3">
      <c r="A92" s="86" t="s">
        <v>132</v>
      </c>
      <c r="B92" s="87">
        <v>4</v>
      </c>
      <c r="C92" s="85">
        <f t="shared" si="2"/>
        <v>4.3859649122807015E-3</v>
      </c>
      <c r="D92" s="88">
        <v>65</v>
      </c>
      <c r="E92" s="56"/>
      <c r="F92" s="133" t="s">
        <v>25</v>
      </c>
      <c r="G92" s="134">
        <f>SUM(G60:G91)</f>
        <v>912</v>
      </c>
      <c r="H92" s="135"/>
      <c r="I92" s="41"/>
    </row>
    <row r="93" spans="1:15" ht="18" x14ac:dyDescent="0.25">
      <c r="A93" s="86" t="s">
        <v>128</v>
      </c>
      <c r="B93" s="87">
        <v>3</v>
      </c>
      <c r="C93" s="85">
        <f t="shared" ref="C93:C127" si="8">B93/$E$18</f>
        <v>3.2894736842105261E-3</v>
      </c>
      <c r="D93" s="88">
        <v>66</v>
      </c>
      <c r="E93" s="56"/>
      <c r="I93" s="41"/>
    </row>
    <row r="94" spans="1:15" ht="18" x14ac:dyDescent="0.25">
      <c r="A94" s="86" t="s">
        <v>172</v>
      </c>
      <c r="B94" s="87">
        <v>3</v>
      </c>
      <c r="C94" s="85">
        <f t="shared" si="8"/>
        <v>3.2894736842105261E-3</v>
      </c>
      <c r="D94" s="88">
        <v>67</v>
      </c>
      <c r="I94" s="41"/>
    </row>
    <row r="95" spans="1:15" x14ac:dyDescent="0.25">
      <c r="A95" s="86" t="s">
        <v>170</v>
      </c>
      <c r="B95" s="87">
        <v>3</v>
      </c>
      <c r="C95" s="85">
        <f t="shared" si="8"/>
        <v>3.2894736842105261E-3</v>
      </c>
      <c r="D95" s="88">
        <v>68</v>
      </c>
    </row>
    <row r="96" spans="1:15" x14ac:dyDescent="0.25">
      <c r="A96" s="86" t="s">
        <v>163</v>
      </c>
      <c r="B96" s="87">
        <v>3</v>
      </c>
      <c r="C96" s="85">
        <f t="shared" si="8"/>
        <v>3.2894736842105261E-3</v>
      </c>
      <c r="D96" s="88">
        <v>69</v>
      </c>
    </row>
    <row r="97" spans="1:4" x14ac:dyDescent="0.25">
      <c r="A97" s="86" t="s">
        <v>119</v>
      </c>
      <c r="B97" s="87">
        <v>3</v>
      </c>
      <c r="C97" s="85">
        <f t="shared" si="8"/>
        <v>3.2894736842105261E-3</v>
      </c>
      <c r="D97" s="88">
        <v>70</v>
      </c>
    </row>
    <row r="98" spans="1:4" x14ac:dyDescent="0.25">
      <c r="A98" s="86" t="s">
        <v>168</v>
      </c>
      <c r="B98" s="87">
        <v>3</v>
      </c>
      <c r="C98" s="85">
        <f t="shared" si="8"/>
        <v>3.2894736842105261E-3</v>
      </c>
      <c r="D98" s="88">
        <v>71</v>
      </c>
    </row>
    <row r="99" spans="1:4" x14ac:dyDescent="0.25">
      <c r="A99" s="86" t="s">
        <v>181</v>
      </c>
      <c r="B99" s="87">
        <v>3</v>
      </c>
      <c r="C99" s="85">
        <f t="shared" si="8"/>
        <v>3.2894736842105261E-3</v>
      </c>
      <c r="D99" s="88">
        <v>72</v>
      </c>
    </row>
    <row r="100" spans="1:4" x14ac:dyDescent="0.25">
      <c r="A100" s="86" t="s">
        <v>157</v>
      </c>
      <c r="B100" s="87">
        <v>3</v>
      </c>
      <c r="C100" s="85">
        <f t="shared" si="8"/>
        <v>3.2894736842105261E-3</v>
      </c>
      <c r="D100" s="88">
        <v>73</v>
      </c>
    </row>
    <row r="101" spans="1:4" x14ac:dyDescent="0.25">
      <c r="A101" s="86" t="s">
        <v>140</v>
      </c>
      <c r="B101" s="87">
        <v>3</v>
      </c>
      <c r="C101" s="85">
        <f t="shared" si="8"/>
        <v>3.2894736842105261E-3</v>
      </c>
      <c r="D101" s="88">
        <v>74</v>
      </c>
    </row>
    <row r="102" spans="1:4" x14ac:dyDescent="0.25">
      <c r="A102" s="86" t="s">
        <v>111</v>
      </c>
      <c r="B102" s="87">
        <v>3</v>
      </c>
      <c r="C102" s="85">
        <f t="shared" si="8"/>
        <v>3.2894736842105261E-3</v>
      </c>
      <c r="D102" s="88">
        <v>75</v>
      </c>
    </row>
    <row r="103" spans="1:4" x14ac:dyDescent="0.25">
      <c r="A103" s="86" t="s">
        <v>154</v>
      </c>
      <c r="B103" s="87">
        <v>2</v>
      </c>
      <c r="C103" s="85">
        <f t="shared" si="8"/>
        <v>2.1929824561403508E-3</v>
      </c>
      <c r="D103" s="88">
        <v>76</v>
      </c>
    </row>
    <row r="104" spans="1:4" x14ac:dyDescent="0.25">
      <c r="A104" s="86" t="s">
        <v>159</v>
      </c>
      <c r="B104" s="87">
        <v>2</v>
      </c>
      <c r="C104" s="85">
        <f t="shared" si="8"/>
        <v>2.1929824561403508E-3</v>
      </c>
      <c r="D104" s="88">
        <v>77</v>
      </c>
    </row>
    <row r="105" spans="1:4" x14ac:dyDescent="0.25">
      <c r="A105" s="86" t="s">
        <v>165</v>
      </c>
      <c r="B105" s="87">
        <v>2</v>
      </c>
      <c r="C105" s="85">
        <f t="shared" si="8"/>
        <v>2.1929824561403508E-3</v>
      </c>
      <c r="D105" s="88">
        <v>78</v>
      </c>
    </row>
    <row r="106" spans="1:4" x14ac:dyDescent="0.25">
      <c r="A106" s="86" t="s">
        <v>138</v>
      </c>
      <c r="B106" s="87">
        <v>2</v>
      </c>
      <c r="C106" s="85">
        <f t="shared" si="8"/>
        <v>2.1929824561403508E-3</v>
      </c>
      <c r="D106" s="88">
        <v>79</v>
      </c>
    </row>
    <row r="107" spans="1:4" x14ac:dyDescent="0.25">
      <c r="A107" s="86" t="s">
        <v>139</v>
      </c>
      <c r="B107" s="87">
        <v>2</v>
      </c>
      <c r="C107" s="85">
        <f t="shared" ref="C107:C113" si="9">B107/$E$18</f>
        <v>2.1929824561403508E-3</v>
      </c>
      <c r="D107" s="88">
        <v>80</v>
      </c>
    </row>
    <row r="108" spans="1:4" x14ac:dyDescent="0.25">
      <c r="A108" s="86" t="s">
        <v>61</v>
      </c>
      <c r="B108" s="87">
        <v>2</v>
      </c>
      <c r="C108" s="85">
        <f t="shared" si="8"/>
        <v>2.1929824561403508E-3</v>
      </c>
      <c r="D108" s="88">
        <v>81</v>
      </c>
    </row>
    <row r="109" spans="1:4" x14ac:dyDescent="0.25">
      <c r="A109" s="86" t="s">
        <v>79</v>
      </c>
      <c r="B109" s="87">
        <v>2</v>
      </c>
      <c r="C109" s="85">
        <f t="shared" si="9"/>
        <v>2.1929824561403508E-3</v>
      </c>
      <c r="D109" s="88">
        <v>82</v>
      </c>
    </row>
    <row r="110" spans="1:4" x14ac:dyDescent="0.25">
      <c r="A110" s="86" t="s">
        <v>182</v>
      </c>
      <c r="B110" s="87">
        <v>1</v>
      </c>
      <c r="C110" s="85">
        <f t="shared" si="8"/>
        <v>1.0964912280701754E-3</v>
      </c>
      <c r="D110" s="88">
        <v>83</v>
      </c>
    </row>
    <row r="111" spans="1:4" x14ac:dyDescent="0.25">
      <c r="A111" s="86" t="s">
        <v>171</v>
      </c>
      <c r="B111" s="87">
        <v>1</v>
      </c>
      <c r="C111" s="85">
        <f t="shared" si="9"/>
        <v>1.0964912280701754E-3</v>
      </c>
      <c r="D111" s="88">
        <v>84</v>
      </c>
    </row>
    <row r="112" spans="1:4" x14ac:dyDescent="0.25">
      <c r="A112" s="86" t="s">
        <v>183</v>
      </c>
      <c r="B112" s="87">
        <v>1</v>
      </c>
      <c r="C112" s="85">
        <f t="shared" si="8"/>
        <v>1.0964912280701754E-3</v>
      </c>
      <c r="D112" s="88">
        <v>85</v>
      </c>
    </row>
    <row r="113" spans="1:4" x14ac:dyDescent="0.25">
      <c r="A113" s="86" t="s">
        <v>184</v>
      </c>
      <c r="B113" s="87">
        <v>1</v>
      </c>
      <c r="C113" s="85">
        <f t="shared" si="9"/>
        <v>1.0964912280701754E-3</v>
      </c>
      <c r="D113" s="88">
        <v>86</v>
      </c>
    </row>
    <row r="114" spans="1:4" x14ac:dyDescent="0.25">
      <c r="A114" s="86" t="s">
        <v>185</v>
      </c>
      <c r="B114" s="87">
        <v>1</v>
      </c>
      <c r="C114" s="85">
        <f t="shared" si="8"/>
        <v>1.0964912280701754E-3</v>
      </c>
      <c r="D114" s="88">
        <v>87</v>
      </c>
    </row>
    <row r="115" spans="1:4" x14ac:dyDescent="0.25">
      <c r="A115" s="86" t="s">
        <v>186</v>
      </c>
      <c r="B115" s="87">
        <v>1</v>
      </c>
      <c r="C115" s="85">
        <f t="shared" si="8"/>
        <v>1.0964912280701754E-3</v>
      </c>
      <c r="D115" s="88">
        <v>88</v>
      </c>
    </row>
    <row r="116" spans="1:4" x14ac:dyDescent="0.25">
      <c r="A116" s="86" t="s">
        <v>187</v>
      </c>
      <c r="B116" s="87">
        <v>1</v>
      </c>
      <c r="C116" s="85">
        <f t="shared" si="8"/>
        <v>1.0964912280701754E-3</v>
      </c>
      <c r="D116" s="88">
        <v>89</v>
      </c>
    </row>
    <row r="117" spans="1:4" x14ac:dyDescent="0.25">
      <c r="A117" s="86" t="s">
        <v>188</v>
      </c>
      <c r="B117" s="87">
        <v>1</v>
      </c>
      <c r="C117" s="85">
        <f t="shared" si="8"/>
        <v>1.0964912280701754E-3</v>
      </c>
      <c r="D117" s="88">
        <v>90</v>
      </c>
    </row>
    <row r="118" spans="1:4" x14ac:dyDescent="0.25">
      <c r="A118" s="86" t="s">
        <v>110</v>
      </c>
      <c r="B118" s="87">
        <v>1</v>
      </c>
      <c r="C118" s="85">
        <f t="shared" si="8"/>
        <v>1.0964912280701754E-3</v>
      </c>
      <c r="D118" s="88">
        <v>91</v>
      </c>
    </row>
    <row r="119" spans="1:4" x14ac:dyDescent="0.25">
      <c r="A119" s="86" t="s">
        <v>135</v>
      </c>
      <c r="B119" s="87">
        <v>1</v>
      </c>
      <c r="C119" s="85">
        <f t="shared" si="8"/>
        <v>1.0964912280701754E-3</v>
      </c>
      <c r="D119" s="88">
        <v>92</v>
      </c>
    </row>
    <row r="120" spans="1:4" x14ac:dyDescent="0.25">
      <c r="A120" s="86" t="s">
        <v>156</v>
      </c>
      <c r="B120" s="87">
        <v>1</v>
      </c>
      <c r="C120" s="85">
        <f t="shared" si="8"/>
        <v>1.0964912280701754E-3</v>
      </c>
      <c r="D120" s="88">
        <v>93</v>
      </c>
    </row>
    <row r="121" spans="1:4" x14ac:dyDescent="0.25">
      <c r="A121" s="86" t="s">
        <v>173</v>
      </c>
      <c r="B121" s="87">
        <v>1</v>
      </c>
      <c r="C121" s="85">
        <f t="shared" si="8"/>
        <v>1.0964912280701754E-3</v>
      </c>
      <c r="D121" s="88">
        <v>94</v>
      </c>
    </row>
    <row r="122" spans="1:4" x14ac:dyDescent="0.25">
      <c r="A122" s="86" t="s">
        <v>189</v>
      </c>
      <c r="B122" s="87">
        <v>1</v>
      </c>
      <c r="C122" s="85">
        <f t="shared" si="8"/>
        <v>1.0964912280701754E-3</v>
      </c>
      <c r="D122" s="88">
        <v>95</v>
      </c>
    </row>
    <row r="123" spans="1:4" x14ac:dyDescent="0.25">
      <c r="A123" s="86" t="s">
        <v>190</v>
      </c>
      <c r="B123" s="87">
        <v>1</v>
      </c>
      <c r="C123" s="85">
        <f t="shared" si="8"/>
        <v>1.0964912280701754E-3</v>
      </c>
      <c r="D123" s="88">
        <v>96</v>
      </c>
    </row>
    <row r="124" spans="1:4" x14ac:dyDescent="0.25">
      <c r="A124" s="86" t="s">
        <v>191</v>
      </c>
      <c r="B124" s="87">
        <v>1</v>
      </c>
      <c r="C124" s="85">
        <f t="shared" si="8"/>
        <v>1.0964912280701754E-3</v>
      </c>
      <c r="D124" s="88">
        <v>97</v>
      </c>
    </row>
    <row r="125" spans="1:4" x14ac:dyDescent="0.25">
      <c r="A125" s="86" t="s">
        <v>192</v>
      </c>
      <c r="B125" s="87">
        <v>1</v>
      </c>
      <c r="C125" s="85">
        <f t="shared" si="8"/>
        <v>1.0964912280701754E-3</v>
      </c>
      <c r="D125" s="88">
        <v>98</v>
      </c>
    </row>
    <row r="126" spans="1:4" x14ac:dyDescent="0.25">
      <c r="A126" s="86" t="s">
        <v>193</v>
      </c>
      <c r="B126" s="87">
        <v>1</v>
      </c>
      <c r="C126" s="85">
        <f t="shared" si="8"/>
        <v>1.0964912280701754E-3</v>
      </c>
      <c r="D126" s="88">
        <v>99</v>
      </c>
    </row>
    <row r="127" spans="1:4" x14ac:dyDescent="0.25">
      <c r="A127" s="86" t="s">
        <v>194</v>
      </c>
      <c r="B127" s="87">
        <v>1</v>
      </c>
      <c r="C127" s="85">
        <f t="shared" si="8"/>
        <v>1.0964912280701754E-3</v>
      </c>
      <c r="D127" s="88">
        <v>100</v>
      </c>
    </row>
    <row r="128" spans="1:4" ht="15.75" thickBot="1" x14ac:dyDescent="0.3">
      <c r="A128" s="136" t="s">
        <v>41</v>
      </c>
      <c r="B128" s="137">
        <v>33</v>
      </c>
      <c r="C128" s="138">
        <f>B128/$E$18</f>
        <v>3.6184210526315791E-2</v>
      </c>
      <c r="D128" s="139"/>
    </row>
    <row r="129" spans="1:4" ht="24" thickBot="1" x14ac:dyDescent="0.4">
      <c r="A129" s="140" t="s">
        <v>25</v>
      </c>
      <c r="B129" s="141">
        <f>SUM(B28:B128)</f>
        <v>912</v>
      </c>
      <c r="C129" s="142"/>
      <c r="D129" s="68"/>
    </row>
  </sheetData>
  <sortState xmlns:xlrd2="http://schemas.microsoft.com/office/spreadsheetml/2017/richdata2" ref="C45:E56">
    <sortCondition descending="1" ref="D45:D56"/>
  </sortState>
  <mergeCells count="4">
    <mergeCell ref="G20:H20"/>
    <mergeCell ref="G21:H21"/>
    <mergeCell ref="G18:H18"/>
    <mergeCell ref="G17:H17"/>
  </mergeCells>
  <pageMargins left="0.70866141732283472" right="0.70866141732283472" top="0.74803149606299213" bottom="0.74803149606299213" header="0.31496062992125984" footer="0.31496062992125984"/>
  <pageSetup paperSize="9" scale="47" fitToHeight="2" orientation="landscape" r:id="rId1"/>
  <ignoredErrors>
    <ignoredError sqref="J63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20210115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2021-01-16T16:52:25Z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20200822 CASOS CONFIRMADOS POR ZONA BASICA DE SALUD.xlsx</vt:lpwstr>
  </property>
</Properties>
</file>