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/>
  <xr:revisionPtr revIDLastSave="0" documentId="13_ncr:1_{9B351221-3128-4984-926E-2CC3E9DD14A4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20210119" sheetId="1" r:id="rId1"/>
  </sheets>
  <definedNames>
    <definedName name="_xlnm._FilterDatabase" localSheetId="0" hidden="1">'20210119'!#REF!</definedName>
  </definedNames>
  <calcPr calcId="181029"/>
</workbook>
</file>

<file path=xl/calcChain.xml><?xml version="1.0" encoding="utf-8"?>
<calcChain xmlns="http://schemas.openxmlformats.org/spreadsheetml/2006/main">
  <c r="M77" i="1" l="1"/>
  <c r="B126" i="1" l="1"/>
  <c r="E18" i="1"/>
  <c r="C59" i="1" l="1"/>
  <c r="N63" i="1"/>
  <c r="N75" i="1"/>
  <c r="N49" i="1"/>
  <c r="N53" i="1"/>
  <c r="N58" i="1"/>
  <c r="N62" i="1"/>
  <c r="N69" i="1"/>
  <c r="N73" i="1"/>
  <c r="N46" i="1"/>
  <c r="N54" i="1"/>
  <c r="N59" i="1"/>
  <c r="N70" i="1"/>
  <c r="N39" i="1"/>
  <c r="N65" i="1"/>
  <c r="N47" i="1"/>
  <c r="N51" i="1"/>
  <c r="N56" i="1"/>
  <c r="N60" i="1"/>
  <c r="N67" i="1"/>
  <c r="N71" i="1"/>
  <c r="N40" i="1"/>
  <c r="N55" i="1"/>
  <c r="N74" i="1"/>
  <c r="N48" i="1"/>
  <c r="N52" i="1"/>
  <c r="N57" i="1"/>
  <c r="N61" i="1"/>
  <c r="N68" i="1"/>
  <c r="N72" i="1"/>
  <c r="N41" i="1"/>
  <c r="N64" i="1"/>
  <c r="N50" i="1"/>
  <c r="N66" i="1"/>
  <c r="C122" i="1"/>
  <c r="C117" i="1"/>
  <c r="C121" i="1"/>
  <c r="C124" i="1"/>
  <c r="C120" i="1"/>
  <c r="C116" i="1"/>
  <c r="C123" i="1"/>
  <c r="C119" i="1"/>
  <c r="C125" i="1"/>
  <c r="C118" i="1"/>
  <c r="M23" i="1" l="1"/>
  <c r="C46" i="1" l="1"/>
  <c r="C38" i="1"/>
  <c r="C39" i="1"/>
  <c r="C40" i="1"/>
  <c r="C41" i="1"/>
  <c r="C42" i="1"/>
  <c r="C43" i="1"/>
  <c r="C44" i="1"/>
  <c r="C45" i="1"/>
  <c r="N29" i="1" l="1"/>
  <c r="N31" i="1"/>
  <c r="N33" i="1"/>
  <c r="N30" i="1"/>
  <c r="N34" i="1"/>
  <c r="N32" i="1"/>
  <c r="N35" i="1"/>
  <c r="N37" i="1"/>
  <c r="N38" i="1"/>
  <c r="N36" i="1"/>
  <c r="C105" i="1"/>
  <c r="C106" i="1"/>
  <c r="C107" i="1"/>
  <c r="C108" i="1"/>
  <c r="C109" i="1"/>
  <c r="C110" i="1"/>
  <c r="C111" i="1"/>
  <c r="C112" i="1"/>
  <c r="C113" i="1"/>
  <c r="C114" i="1"/>
  <c r="C115" i="1"/>
  <c r="M42" i="1" l="1"/>
  <c r="C88" i="1" l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87" i="1"/>
  <c r="N42" i="1" l="1"/>
  <c r="C28" i="1"/>
  <c r="C29" i="1"/>
  <c r="C30" i="1"/>
  <c r="C31" i="1"/>
  <c r="C32" i="1"/>
  <c r="C33" i="1"/>
  <c r="C34" i="1"/>
  <c r="C35" i="1"/>
  <c r="C36" i="1"/>
  <c r="C37" i="1"/>
  <c r="C47" i="1"/>
  <c r="C48" i="1"/>
  <c r="C49" i="1"/>
  <c r="C50" i="1"/>
  <c r="C51" i="1"/>
  <c r="C52" i="1"/>
  <c r="C53" i="1"/>
  <c r="C54" i="1"/>
  <c r="C55" i="1"/>
  <c r="C56" i="1"/>
  <c r="C57" i="1"/>
  <c r="C58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D12" i="1" l="1"/>
  <c r="E3" i="1" s="1"/>
  <c r="C12" i="1"/>
  <c r="B12" i="1"/>
  <c r="E10" i="1" l="1"/>
  <c r="E6" i="1"/>
  <c r="E8" i="1"/>
  <c r="E4" i="1"/>
  <c r="E11" i="1"/>
  <c r="E9" i="1"/>
  <c r="E7" i="1"/>
  <c r="E5" i="1"/>
  <c r="B13" i="1" l="1"/>
  <c r="C19" i="1" l="1"/>
  <c r="B19" i="1"/>
  <c r="C22" i="1" l="1"/>
  <c r="D19" i="1" l="1"/>
  <c r="A19" i="1"/>
  <c r="C23" i="1"/>
  <c r="F3" i="1" l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<sst xmlns="http://schemas.openxmlformats.org/spreadsheetml/2006/main" count="217" uniqueCount="205">
  <si>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</si>
  <si>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</si>
  <si>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</si>
  <si>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</si>
  <si>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</si>
  <si>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</si>
  <si>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</si>
  <si>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</si>
  <si>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</si>
  <si>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</si>
  <si>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</si>
  <si>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</si>
  <si>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</si>
  <si>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</si>
  <si>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</si>
  <si>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</si>
  <si>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</si>
  <si>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</si>
  <si>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</si>
  <si>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</si>
  <si>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</si>
  <si>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</si>
  <si>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</si>
  <si>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</si>
  <si>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</si>
  <si>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</si>
  <si>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</si>
  <si>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</si>
  <si>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</si>
  <si>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OTROS/NO IdeNTIFICADO</t>
  </si>
  <si>
    <t>Teruel Ensanche</t>
  </si>
  <si>
    <t>Casos en municipios con más de 10.000 habitantes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</si>
  <si>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</si>
  <si>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</si>
  <si>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</si>
  <si>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</si>
  <si>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</si>
  <si>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</si>
  <si>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</si>
  <si>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</si>
  <si>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</si>
  <si>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</si>
  <si>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</si>
  <si>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</si>
  <si>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</si>
  <si>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</si>
  <si>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</si>
  <si>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Dirección General de Asistencia Sanitaria</t>
  </si>
  <si>
    <t xml:space="preserve">Departamento de Sanidad </t>
  </si>
  <si>
    <t>Avenida Cataluña</t>
  </si>
  <si>
    <t>SECTOR</t>
  </si>
  <si>
    <t>Alcañiz</t>
  </si>
  <si>
    <t>BARBASTRO</t>
  </si>
  <si>
    <t>Almozara</t>
  </si>
  <si>
    <t>Comunidad De Calatayud</t>
  </si>
  <si>
    <t>Arrabal</t>
  </si>
  <si>
    <t>Más de 75 años</t>
  </si>
  <si>
    <t>Cinco Villas</t>
  </si>
  <si>
    <t>Jiloca</t>
  </si>
  <si>
    <t>Maria De Huerva</t>
  </si>
  <si>
    <t>Tauste</t>
  </si>
  <si>
    <t>Ejea De Los Caballeros</t>
  </si>
  <si>
    <t>Universitas</t>
  </si>
  <si>
    <t>Sagasta-Ruiseñores</t>
  </si>
  <si>
    <t>Reboleria</t>
  </si>
  <si>
    <t>Santa Isabel</t>
  </si>
  <si>
    <t>ALCAÑIZ</t>
  </si>
  <si>
    <t>Bajo Aragón</t>
  </si>
  <si>
    <t>Fernando El Catolico</t>
  </si>
  <si>
    <t>Hernan Cortes</t>
  </si>
  <si>
    <t>San Pablo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</si>
  <si>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</si>
  <si>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</si>
  <si>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</si>
  <si>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</si>
  <si>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</si>
  <si>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</si>
  <si>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</si>
  <si>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1 (Perpetuo Socorro)</t>
  </si>
  <si>
    <t>Huesca Capital Nº 2 (Santo Grial)</t>
  </si>
  <si>
    <t>Delicias Norte</t>
  </si>
  <si>
    <t>Delicias Sur</t>
  </si>
  <si>
    <t>San Jose Sur</t>
  </si>
  <si>
    <t>Ribera Alta Del Ebro</t>
  </si>
  <si>
    <t>Oliver</t>
  </si>
  <si>
    <t>Miralbueno-Garrapinillos</t>
  </si>
  <si>
    <t>Actur Sur</t>
  </si>
  <si>
    <t>Bajo Aragón-Caspe / Baix Aragó-Casp</t>
  </si>
  <si>
    <t>Actur Norte</t>
  </si>
  <si>
    <t>Fuentes De Ebro</t>
  </si>
  <si>
    <t>Independencia</t>
  </si>
  <si>
    <t>Andorra</t>
  </si>
  <si>
    <t xml:space="preserve">Ejea De Los Caballeros </t>
  </si>
  <si>
    <t>Andorra-Sierra De Arcos</t>
  </si>
  <si>
    <t>Ribera Baja Del Ebro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</si>
  <si>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</si>
  <si>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</si>
  <si>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</si>
  <si>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</si>
  <si>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</si>
  <si>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</si>
  <si>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</si>
  <si>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</si>
  <si>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</si>
  <si>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</si>
  <si>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</si>
  <si>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Tarazona </t>
  </si>
  <si>
    <t xml:space="preserve">Alcañiz </t>
  </si>
  <si>
    <t>Hijar</t>
  </si>
  <si>
    <t>Calatayud Rural</t>
  </si>
  <si>
    <t>Villamayor</t>
  </si>
  <si>
    <t xml:space="preserve">Calatayud </t>
  </si>
  <si>
    <t xml:space="preserve">Huesca </t>
  </si>
  <si>
    <t xml:space="preserve">Utebo </t>
  </si>
  <si>
    <t xml:space="preserve">   LETALIDAD</t>
  </si>
  <si>
    <t xml:space="preserve">        MORTALIDAD/10.000</t>
  </si>
  <si>
    <t>Huesca Capital Nº 3 (Pirineos)</t>
  </si>
  <si>
    <t>Tarazona</t>
  </si>
  <si>
    <t>Alagon</t>
  </si>
  <si>
    <t>Valderrobres</t>
  </si>
  <si>
    <t>Almudevar</t>
  </si>
  <si>
    <t>Epila</t>
  </si>
  <si>
    <t>Valdefierro</t>
  </si>
  <si>
    <t>Bombarda</t>
  </si>
  <si>
    <t>Zalfonada</t>
  </si>
  <si>
    <t>Zuera</t>
  </si>
  <si>
    <t>La Ribagorza</t>
  </si>
  <si>
    <t>Tarazona Y El Moncayo</t>
  </si>
  <si>
    <t>Matarraña / Matarranya</t>
  </si>
  <si>
    <t>Campo De Borja</t>
  </si>
  <si>
    <t>Los Monegros</t>
  </si>
  <si>
    <t>Alto Gállego</t>
  </si>
  <si>
    <t>Casetas</t>
  </si>
  <si>
    <t>Actur Oeste</t>
  </si>
  <si>
    <t>La Almunia De Doña Godina</t>
  </si>
  <si>
    <t>Monreal Del Campo</t>
  </si>
  <si>
    <t xml:space="preserve">Barbastro </t>
  </si>
  <si>
    <t>Calanda</t>
  </si>
  <si>
    <t>Campo De Belchite</t>
  </si>
  <si>
    <t xml:space="preserve">Jaca </t>
  </si>
  <si>
    <t xml:space="preserve">Monzón </t>
  </si>
  <si>
    <t>Cantavieja</t>
  </si>
  <si>
    <t>Maestrazgo</t>
  </si>
  <si>
    <t>Mas De Las Matas</t>
  </si>
  <si>
    <t>Ateca</t>
  </si>
  <si>
    <t>Daroca</t>
  </si>
  <si>
    <t>Utrillas</t>
  </si>
  <si>
    <t>Benabarre</t>
  </si>
  <si>
    <t>Bujaraloz</t>
  </si>
  <si>
    <t>Gallur</t>
  </si>
  <si>
    <t>Cuencas Mineras</t>
  </si>
  <si>
    <t>Gúdar-Javalambre</t>
  </si>
  <si>
    <t>Somontano De Barbastro</t>
  </si>
  <si>
    <t>Distribución por Comarcas: en 10 casos confirmados no ha sido posible identificar la comarca.</t>
  </si>
  <si>
    <t>Borja</t>
  </si>
  <si>
    <t>Sariñena</t>
  </si>
  <si>
    <t>Alcorisa</t>
  </si>
  <si>
    <t>Barbastro</t>
  </si>
  <si>
    <t>Alhama De Aragon</t>
  </si>
  <si>
    <t>Parque Goya</t>
  </si>
  <si>
    <t>Binefar</t>
  </si>
  <si>
    <t>Huesca Rural</t>
  </si>
  <si>
    <t>Casablanca</t>
  </si>
  <si>
    <t>Fraga</t>
  </si>
  <si>
    <t>Tamarite De Litera</t>
  </si>
  <si>
    <t>Grañen</t>
  </si>
  <si>
    <t>Maella</t>
  </si>
  <si>
    <t>Sabiñanigo</t>
  </si>
  <si>
    <t>La Litera / La Llitera</t>
  </si>
  <si>
    <t>Bajo Cinca / Baix Cinca</t>
  </si>
  <si>
    <t>La Jacetania</t>
  </si>
  <si>
    <t>Distribución por provincias: en 7 casos no ha sido posible identificar la provincia de procedencia</t>
  </si>
  <si>
    <t>Distribución por edad y sexo: en 26 casos confirmados no ha sido posible identificar la edad o el sexo</t>
  </si>
  <si>
    <t>Distribución por síntomas: en 2 casos confirmados no ha sido posible identificar la existencia o no de sintomatología</t>
  </si>
  <si>
    <t>Castejon De Sos</t>
  </si>
  <si>
    <t>Herrera De Los Navarros</t>
  </si>
  <si>
    <t>Graus</t>
  </si>
  <si>
    <t>Monzon Rural</t>
  </si>
  <si>
    <t>Alfambra</t>
  </si>
  <si>
    <t>Baguena</t>
  </si>
  <si>
    <t>Cedrillas</t>
  </si>
  <si>
    <t>Luna</t>
  </si>
  <si>
    <t>Monzon Urbana</t>
  </si>
  <si>
    <t>Albalate De Cinca</t>
  </si>
  <si>
    <t>Biescas-Valle De Tena</t>
  </si>
  <si>
    <t>Broto</t>
  </si>
  <si>
    <t>Caspe</t>
  </si>
  <si>
    <t>Cella</t>
  </si>
  <si>
    <t>Mora De Rubielos</t>
  </si>
  <si>
    <t>Morata De Jalon</t>
  </si>
  <si>
    <t>DESCONOCIDO</t>
  </si>
  <si>
    <t>Distribución por Zona Básica de Salud (ZBS): en 18 casos confirmados no ha sido posible identificar la ZBS.</t>
  </si>
  <si>
    <t>10  o más casos</t>
  </si>
  <si>
    <t>26.17</t>
  </si>
  <si>
    <t>23.05</t>
  </si>
  <si>
    <t>13.21</t>
  </si>
  <si>
    <t>11.28</t>
  </si>
  <si>
    <t>10.32</t>
  </si>
  <si>
    <t>5.16</t>
  </si>
  <si>
    <t>4.44</t>
  </si>
  <si>
    <t>4.32</t>
  </si>
  <si>
    <t>2.04</t>
  </si>
  <si>
    <t>Distribución por Sector Sanitario: en 17 casos confirmados no ha sido posible identificar el sector sanitario.</t>
  </si>
  <si>
    <t>Cinca Medio</t>
  </si>
  <si>
    <t>Sobrarbe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</si>
</sst>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206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0" fillId="0" borderId="0" xfId="0" applyNumberFormat="1"/>
    <xf numFmtId="0" fontId="10" fillId="12" borderId="9" xfId="0" applyFont="1" applyFill="1" applyBorder="1" applyAlignment="1">
      <alignment horizontal="left"/>
    </xf>
    <xf numFmtId="0" fontId="11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" fillId="17" borderId="7" xfId="0" applyFont="1" applyFill="1" applyBorder="1" applyAlignment="1">
      <alignment horizontal="center" vertical="center"/>
    </xf>
    <xf numFmtId="0" fontId="13" fillId="18" borderId="0" xfId="0" applyFont="1" applyFill="1"/>
    <xf numFmtId="0" fontId="14" fillId="18" borderId="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right" vertical="center"/>
    </xf>
    <xf numFmtId="0" fontId="9" fillId="13" borderId="5" xfId="0" applyFont="1" applyFill="1" applyBorder="1"/>
    <xf numFmtId="0" fontId="9" fillId="14" borderId="5" xfId="0" applyFont="1" applyFill="1" applyBorder="1"/>
    <xf numFmtId="0" fontId="1" fillId="10" borderId="15" xfId="0" applyFont="1" applyFill="1" applyBorder="1" applyAlignment="1">
      <alignment horizontal="center" vertical="center"/>
    </xf>
    <xf numFmtId="4" fontId="15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16" borderId="1" xfId="1" applyFont="1" applyFill="1" applyBorder="1"/>
    <xf numFmtId="164" fontId="2" fillId="10" borderId="1" xfId="1" applyNumberFormat="1" applyFont="1" applyFill="1" applyBorder="1"/>
    <xf numFmtId="0" fontId="12" fillId="0" borderId="0" xfId="0" applyFont="1" applyAlignment="1">
      <alignment horizontal="left" vertical="center" wrapText="1"/>
    </xf>
    <xf numFmtId="3" fontId="1" fillId="19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0" fontId="9" fillId="24" borderId="1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9" fillId="24" borderId="9" xfId="0" applyFont="1" applyFill="1" applyBorder="1" applyAlignment="1"/>
    <xf numFmtId="0" fontId="9" fillId="24" borderId="5" xfId="0" applyFont="1" applyFill="1" applyBorder="1" applyAlignment="1"/>
    <xf numFmtId="0" fontId="10" fillId="12" borderId="5" xfId="0" applyFont="1" applyFill="1" applyBorder="1" applyAlignment="1">
      <alignment horizontal="right" wrapText="1"/>
    </xf>
    <xf numFmtId="10" fontId="10" fillId="12" borderId="19" xfId="0" applyNumberFormat="1" applyFont="1" applyFill="1" applyBorder="1" applyAlignment="1">
      <alignment horizontal="right" wrapText="1"/>
    </xf>
    <xf numFmtId="0" fontId="8" fillId="9" borderId="14" xfId="0" applyFont="1" applyFill="1" applyBorder="1" applyAlignment="1"/>
    <xf numFmtId="0" fontId="8" fillId="9" borderId="17" xfId="0" applyFont="1" applyFill="1" applyBorder="1" applyAlignment="1"/>
    <xf numFmtId="0" fontId="0" fillId="9" borderId="13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10" fontId="0" fillId="9" borderId="5" xfId="0" applyNumberFormat="1" applyFont="1" applyFill="1" applyBorder="1" applyAlignment="1">
      <alignment horizontal="right" vertical="center"/>
    </xf>
    <xf numFmtId="0" fontId="0" fillId="9" borderId="9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19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0" fontId="7" fillId="6" borderId="19" xfId="0" applyNumberFormat="1" applyFont="1" applyFill="1" applyBorder="1" applyAlignment="1">
      <alignment horizontal="right"/>
    </xf>
    <xf numFmtId="0" fontId="1" fillId="5" borderId="1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6" fillId="27" borderId="22" xfId="0" applyFont="1" applyFill="1" applyBorder="1" applyAlignment="1">
      <alignment horizontal="left" vertical="justify" wrapText="1"/>
    </xf>
    <xf numFmtId="3" fontId="9" fillId="27" borderId="23" xfId="0" applyNumberFormat="1" applyFont="1" applyFill="1" applyBorder="1" applyAlignment="1">
      <alignment wrapText="1"/>
    </xf>
    <xf numFmtId="0" fontId="1" fillId="26" borderId="2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7" fillId="25" borderId="5" xfId="0" applyFont="1" applyFill="1" applyBorder="1" applyAlignment="1">
      <alignment vertical="center"/>
    </xf>
    <xf numFmtId="0" fontId="7" fillId="16" borderId="5" xfId="0" applyFont="1" applyFill="1" applyBorder="1" applyAlignment="1">
      <alignment vertical="center"/>
    </xf>
    <xf numFmtId="0" fontId="3" fillId="22" borderId="5" xfId="0" applyFont="1" applyFill="1" applyBorder="1" applyAlignment="1">
      <alignment vertical="center"/>
    </xf>
    <xf numFmtId="0" fontId="3" fillId="23" borderId="5" xfId="0" applyFont="1" applyFill="1" applyBorder="1" applyAlignment="1">
      <alignment vertical="center"/>
    </xf>
    <xf numFmtId="0" fontId="3" fillId="20" borderId="5" xfId="0" applyFont="1" applyFill="1" applyBorder="1" applyAlignment="1">
      <alignment vertical="center"/>
    </xf>
    <xf numFmtId="0" fontId="3" fillId="21" borderId="5" xfId="0" applyFont="1" applyFill="1" applyBorder="1" applyAlignment="1">
      <alignment vertical="center"/>
    </xf>
    <xf numFmtId="0" fontId="3" fillId="24" borderId="5" xfId="0" applyFont="1" applyFill="1" applyBorder="1" applyAlignment="1">
      <alignment vertical="center"/>
    </xf>
    <xf numFmtId="0" fontId="3" fillId="26" borderId="5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25" borderId="9" xfId="0" applyFont="1" applyFill="1" applyBorder="1" applyAlignment="1">
      <alignment vertical="center"/>
    </xf>
    <xf numFmtId="0" fontId="7" fillId="16" borderId="9" xfId="0" applyFont="1" applyFill="1" applyBorder="1" applyAlignment="1">
      <alignment vertical="center"/>
    </xf>
    <xf numFmtId="0" fontId="3" fillId="26" borderId="9" xfId="0" applyFont="1" applyFill="1" applyBorder="1" applyAlignment="1">
      <alignment vertical="center"/>
    </xf>
    <xf numFmtId="0" fontId="9" fillId="23" borderId="9" xfId="0" applyFont="1" applyFill="1" applyBorder="1" applyAlignment="1">
      <alignment vertical="center"/>
    </xf>
    <xf numFmtId="0" fontId="9" fillId="20" borderId="9" xfId="0" applyFont="1" applyFill="1" applyBorder="1" applyAlignment="1">
      <alignment vertical="center"/>
    </xf>
    <xf numFmtId="0" fontId="9" fillId="21" borderId="9" xfId="0" applyFont="1" applyFill="1" applyBorder="1" applyAlignment="1">
      <alignment vertical="center"/>
    </xf>
    <xf numFmtId="0" fontId="9" fillId="24" borderId="9" xfId="0" applyFont="1" applyFill="1" applyBorder="1" applyAlignment="1">
      <alignment vertical="center"/>
    </xf>
    <xf numFmtId="0" fontId="9" fillId="22" borderId="9" xfId="0" applyFont="1" applyFill="1" applyBorder="1" applyAlignment="1">
      <alignment vertical="center"/>
    </xf>
    <xf numFmtId="10" fontId="7" fillId="6" borderId="19" xfId="0" applyNumberFormat="1" applyFont="1" applyFill="1" applyBorder="1" applyAlignment="1">
      <alignment vertical="center"/>
    </xf>
    <xf numFmtId="10" fontId="7" fillId="25" borderId="19" xfId="0" applyNumberFormat="1" applyFont="1" applyFill="1" applyBorder="1" applyAlignment="1">
      <alignment vertical="center"/>
    </xf>
    <xf numFmtId="10" fontId="7" fillId="16" borderId="19" xfId="0" applyNumberFormat="1" applyFont="1" applyFill="1" applyBorder="1" applyAlignment="1">
      <alignment vertical="center"/>
    </xf>
    <xf numFmtId="10" fontId="9" fillId="22" borderId="19" xfId="0" applyNumberFormat="1" applyFont="1" applyFill="1" applyBorder="1" applyAlignment="1">
      <alignment vertical="center"/>
    </xf>
    <xf numFmtId="10" fontId="9" fillId="23" borderId="19" xfId="0" applyNumberFormat="1" applyFont="1" applyFill="1" applyBorder="1" applyAlignment="1">
      <alignment vertical="center"/>
    </xf>
    <xf numFmtId="10" fontId="9" fillId="20" borderId="19" xfId="0" applyNumberFormat="1" applyFont="1" applyFill="1" applyBorder="1" applyAlignment="1">
      <alignment vertical="center"/>
    </xf>
    <xf numFmtId="10" fontId="9" fillId="21" borderId="19" xfId="0" applyNumberFormat="1" applyFont="1" applyFill="1" applyBorder="1" applyAlignment="1">
      <alignment vertical="center"/>
    </xf>
    <xf numFmtId="10" fontId="9" fillId="24" borderId="19" xfId="0" applyNumberFormat="1" applyFont="1" applyFill="1" applyBorder="1" applyAlignment="1">
      <alignment vertical="center"/>
    </xf>
    <xf numFmtId="10" fontId="3" fillId="26" borderId="19" xfId="0" applyNumberFormat="1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wrapText="1"/>
    </xf>
    <xf numFmtId="0" fontId="9" fillId="8" borderId="11" xfId="0" applyNumberFormat="1" applyFont="1" applyFill="1" applyBorder="1" applyAlignment="1">
      <alignment wrapText="1"/>
    </xf>
    <xf numFmtId="0" fontId="7" fillId="6" borderId="5" xfId="0" applyFont="1" applyFill="1" applyBorder="1" applyAlignment="1"/>
    <xf numFmtId="0" fontId="7" fillId="6" borderId="9" xfId="0" applyFont="1" applyFill="1" applyBorder="1" applyAlignment="1"/>
    <xf numFmtId="0" fontId="9" fillId="26" borderId="10" xfId="0" applyFont="1" applyFill="1" applyBorder="1" applyAlignment="1"/>
    <xf numFmtId="0" fontId="9" fillId="26" borderId="11" xfId="0" applyFont="1" applyFill="1" applyBorder="1" applyAlignment="1"/>
    <xf numFmtId="0" fontId="3" fillId="26" borderId="12" xfId="0" applyFont="1" applyFill="1" applyBorder="1" applyAlignment="1"/>
    <xf numFmtId="10" fontId="1" fillId="7" borderId="12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3" fillId="0" borderId="5" xfId="0" applyFont="1" applyBorder="1"/>
    <xf numFmtId="0" fontId="0" fillId="0" borderId="5" xfId="0" applyFill="1" applyBorder="1"/>
    <xf numFmtId="0" fontId="8" fillId="6" borderId="26" xfId="0" applyFont="1" applyFill="1" applyBorder="1"/>
    <xf numFmtId="0" fontId="9" fillId="11" borderId="26" xfId="0" applyFont="1" applyFill="1" applyBorder="1"/>
    <xf numFmtId="0" fontId="9" fillId="13" borderId="26" xfId="0" applyFont="1" applyFill="1" applyBorder="1"/>
    <xf numFmtId="0" fontId="9" fillId="14" borderId="26" xfId="0" applyFont="1" applyFill="1" applyBorder="1"/>
    <xf numFmtId="0" fontId="9" fillId="15" borderId="26" xfId="0" applyFont="1" applyFill="1" applyBorder="1"/>
    <xf numFmtId="0" fontId="9" fillId="13" borderId="9" xfId="0" applyFont="1" applyFill="1" applyBorder="1"/>
    <xf numFmtId="10" fontId="9" fillId="13" borderId="19" xfId="0" applyNumberFormat="1" applyFont="1" applyFill="1" applyBorder="1"/>
    <xf numFmtId="0" fontId="9" fillId="14" borderId="9" xfId="0" applyFont="1" applyFill="1" applyBorder="1"/>
    <xf numFmtId="10" fontId="9" fillId="14" borderId="19" xfId="0" applyNumberFormat="1" applyFont="1" applyFill="1" applyBorder="1"/>
    <xf numFmtId="0" fontId="1" fillId="11" borderId="8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C2B8"/>
      <color rgb="FFFF8E8E"/>
      <color rgb="FFFF5555"/>
      <color rgb="FFFFAAAA"/>
      <color rgb="FFFF7272"/>
      <color rgb="FFFFC6C6"/>
      <color rgb="FFFF3939"/>
      <color rgb="FFFFE3E3"/>
      <color rgb="FFFEE2D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6"/>
  <sheetViews>
    <sheetView tabSelected="1" topLeftCell="H1" zoomScale="85" zoomScaleNormal="85" workbookViewId="0">
      <selection activeCell="J36" sqref="J36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31.42578125" customWidth="1"/>
    <col min="6" max="6" width="26.42578125" customWidth="1"/>
    <col min="7" max="7" width="23.5703125" customWidth="1"/>
    <col min="8" max="8" width="11.7109375" customWidth="1"/>
    <col min="9" max="10" width="16.5703125" customWidth="1"/>
    <col min="11" max="11" width="20.140625" customWidth="1"/>
    <col min="12" max="12" width="28.7109375" style="57" customWidth="1"/>
    <col min="13" max="13" width="26.28515625" customWidth="1"/>
    <col min="15" max="15" width="9.140625" style="52"/>
    <col min="18" max="18" width="14.7109375" customWidth="1"/>
  </cols>
  <sheetData>
    <row r="1" spans="1:14" ht="15" customHeight="1" thickBot="1" x14ac:dyDescent="0.3">
      <c r="A1" s="28" t="s">
        <v>172</v>
      </c>
      <c r="I1" s="42" t="s">
        <v>47</v>
      </c>
      <c r="J1" s="42"/>
      <c r="K1" s="42"/>
    </row>
    <row r="2" spans="1:14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41" t="s">
        <v>42</v>
      </c>
      <c r="I2" s="43" t="s">
        <v>48</v>
      </c>
      <c r="J2" s="42"/>
      <c r="K2" s="42"/>
    </row>
    <row r="3" spans="1:14" ht="15" customHeight="1" thickBot="1" x14ac:dyDescent="0.3">
      <c r="A3" s="1" t="s">
        <v>4</v>
      </c>
      <c r="B3" s="21">
        <v>3</v>
      </c>
      <c r="C3" s="22">
        <v>2</v>
      </c>
      <c r="D3" s="9">
        <v>5</v>
      </c>
      <c r="E3" s="15">
        <f>D3/$D$12</f>
        <v>6.1957868649318466E-3</v>
      </c>
      <c r="F3" s="4">
        <f>E3</f>
        <v>6.1957868649318466E-3</v>
      </c>
      <c r="G3" s="15">
        <v>2.2446689113355782E-3</v>
      </c>
    </row>
    <row r="4" spans="1:14" ht="15" customHeight="1" thickBot="1" x14ac:dyDescent="0.3">
      <c r="A4" s="1" t="s">
        <v>5</v>
      </c>
      <c r="B4" s="23">
        <v>49</v>
      </c>
      <c r="C4" s="19">
        <v>46</v>
      </c>
      <c r="D4" s="9">
        <v>95</v>
      </c>
      <c r="E4" s="15">
        <f t="shared" ref="E4:E11" si="0">D4/$D$12</f>
        <v>0.11771995043370508</v>
      </c>
      <c r="F4" s="53">
        <f>F3+E4</f>
        <v>0.12391573729863692</v>
      </c>
      <c r="G4" s="15">
        <v>0.10662177328843996</v>
      </c>
    </row>
    <row r="5" spans="1:14" ht="15" customHeight="1" thickBot="1" x14ac:dyDescent="0.3">
      <c r="A5" s="1" t="s">
        <v>6</v>
      </c>
      <c r="B5" s="23">
        <v>40</v>
      </c>
      <c r="C5" s="19">
        <v>45</v>
      </c>
      <c r="D5" s="9">
        <v>85</v>
      </c>
      <c r="E5" s="15">
        <f t="shared" si="0"/>
        <v>0.10532837670384139</v>
      </c>
      <c r="F5" s="4">
        <f>F4+E5</f>
        <v>0.22924411400247829</v>
      </c>
      <c r="G5" s="15">
        <v>0.13804713804713806</v>
      </c>
      <c r="H5" s="39"/>
      <c r="I5" s="40"/>
      <c r="J5" s="40"/>
    </row>
    <row r="6" spans="1:14" ht="15" customHeight="1" thickBot="1" x14ac:dyDescent="0.3">
      <c r="A6" s="1" t="s">
        <v>7</v>
      </c>
      <c r="B6" s="23">
        <v>41</v>
      </c>
      <c r="C6" s="19">
        <v>48</v>
      </c>
      <c r="D6" s="9">
        <v>89</v>
      </c>
      <c r="E6" s="15">
        <f t="shared" si="0"/>
        <v>0.11028500619578686</v>
      </c>
      <c r="F6" s="10">
        <f t="shared" ref="F6:F11" si="1">F5+E6</f>
        <v>0.33952912019826514</v>
      </c>
      <c r="G6" s="15">
        <v>0.10886644219977554</v>
      </c>
      <c r="H6" s="39"/>
      <c r="I6" s="40"/>
      <c r="J6" s="40"/>
      <c r="K6" s="40"/>
    </row>
    <row r="7" spans="1:14" ht="15" customHeight="1" thickBot="1" x14ac:dyDescent="0.3">
      <c r="A7" s="1" t="s">
        <v>8</v>
      </c>
      <c r="B7" s="23">
        <v>53</v>
      </c>
      <c r="C7" s="19">
        <v>66</v>
      </c>
      <c r="D7" s="9">
        <v>119</v>
      </c>
      <c r="E7" s="15">
        <f t="shared" si="0"/>
        <v>0.14745972738537794</v>
      </c>
      <c r="F7" s="10">
        <f t="shared" si="1"/>
        <v>0.48698884758364308</v>
      </c>
      <c r="G7" s="15">
        <v>0.15151515151515152</v>
      </c>
      <c r="H7" s="39"/>
      <c r="I7" s="40"/>
      <c r="J7" s="40"/>
      <c r="K7" s="40"/>
    </row>
    <row r="8" spans="1:14" ht="15" customHeight="1" thickBot="1" x14ac:dyDescent="0.3">
      <c r="A8" s="1" t="s">
        <v>9</v>
      </c>
      <c r="B8" s="23">
        <v>68</v>
      </c>
      <c r="C8" s="19">
        <v>78</v>
      </c>
      <c r="D8" s="9">
        <v>146</v>
      </c>
      <c r="E8" s="15">
        <f t="shared" si="0"/>
        <v>0.1809169764560099</v>
      </c>
      <c r="F8" s="4">
        <f t="shared" si="1"/>
        <v>0.66790582403965293</v>
      </c>
      <c r="G8" s="15">
        <v>0.14927048260381592</v>
      </c>
      <c r="H8" s="39"/>
      <c r="I8" s="40"/>
      <c r="J8" s="40"/>
      <c r="K8" s="40"/>
    </row>
    <row r="9" spans="1:14" ht="15" customHeight="1" thickBot="1" x14ac:dyDescent="0.3">
      <c r="A9" s="1" t="s">
        <v>10</v>
      </c>
      <c r="B9" s="23">
        <v>54</v>
      </c>
      <c r="C9" s="19">
        <v>55</v>
      </c>
      <c r="D9" s="9">
        <v>109</v>
      </c>
      <c r="E9" s="15">
        <f t="shared" si="0"/>
        <v>0.13506815365551425</v>
      </c>
      <c r="F9" s="4">
        <f t="shared" si="1"/>
        <v>0.80297397769516721</v>
      </c>
      <c r="G9" s="15">
        <v>0.14029180695847362</v>
      </c>
      <c r="I9" s="39"/>
      <c r="J9" s="40"/>
      <c r="K9" s="40"/>
    </row>
    <row r="10" spans="1:14" ht="15" customHeight="1" thickBot="1" x14ac:dyDescent="0.3">
      <c r="A10" s="1" t="s">
        <v>11</v>
      </c>
      <c r="B10" s="23">
        <v>45</v>
      </c>
      <c r="C10" s="19">
        <v>27</v>
      </c>
      <c r="D10" s="9">
        <v>72</v>
      </c>
      <c r="E10" s="15">
        <f t="shared" si="0"/>
        <v>8.9219330855018583E-2</v>
      </c>
      <c r="F10" s="4">
        <f t="shared" si="1"/>
        <v>0.89219330855018575</v>
      </c>
      <c r="G10" s="15">
        <v>6.7340067340067339E-2</v>
      </c>
      <c r="J10" s="39"/>
      <c r="K10" s="40"/>
    </row>
    <row r="11" spans="1:14" ht="15" customHeight="1" thickBot="1" x14ac:dyDescent="0.3">
      <c r="A11" s="1" t="s">
        <v>56</v>
      </c>
      <c r="B11" s="23">
        <v>35</v>
      </c>
      <c r="C11" s="19">
        <v>52</v>
      </c>
      <c r="D11" s="9">
        <v>87</v>
      </c>
      <c r="E11" s="15">
        <f t="shared" si="0"/>
        <v>0.10780669144981413</v>
      </c>
      <c r="F11" s="4">
        <f t="shared" si="1"/>
        <v>0.99999999999999989</v>
      </c>
      <c r="G11" s="54">
        <v>0.13580246913580246</v>
      </c>
      <c r="J11" s="39"/>
      <c r="K11" s="40"/>
    </row>
    <row r="12" spans="1:14" ht="15" customHeight="1" thickBot="1" x14ac:dyDescent="0.3">
      <c r="A12" s="27" t="s">
        <v>25</v>
      </c>
      <c r="B12" s="44">
        <f>SUM(B3:B11)</f>
        <v>388</v>
      </c>
      <c r="C12" s="44">
        <f>SUM(C3:C11)</f>
        <v>419</v>
      </c>
      <c r="D12" s="44">
        <f>SUM(D3:D11)</f>
        <v>807</v>
      </c>
      <c r="E12" s="34"/>
      <c r="J12" s="39"/>
      <c r="K12" s="40"/>
      <c r="L12" s="29" t="s">
        <v>202</v>
      </c>
    </row>
    <row r="13" spans="1:14" ht="15" customHeight="1" x14ac:dyDescent="0.25">
      <c r="A13" s="5"/>
      <c r="B13" s="8">
        <f>B12/D12</f>
        <v>0.48079306071871125</v>
      </c>
      <c r="C13" s="8">
        <f>C12/D12</f>
        <v>0.51920693928128869</v>
      </c>
      <c r="D13" s="6"/>
      <c r="F13" s="34"/>
      <c r="K13" s="40"/>
      <c r="L13" s="80" t="s">
        <v>50</v>
      </c>
      <c r="M13" s="81" t="s">
        <v>26</v>
      </c>
      <c r="N13" s="82" t="s">
        <v>27</v>
      </c>
    </row>
    <row r="14" spans="1:14" ht="15" customHeight="1" x14ac:dyDescent="0.25">
      <c r="A14" s="5"/>
      <c r="B14" s="8"/>
      <c r="C14" s="8"/>
      <c r="D14" s="6"/>
      <c r="E14" s="34"/>
      <c r="J14" s="48"/>
      <c r="K14" s="40"/>
      <c r="L14" s="95" t="s">
        <v>34</v>
      </c>
      <c r="M14" s="86">
        <v>218</v>
      </c>
      <c r="N14" s="104" t="s">
        <v>193</v>
      </c>
    </row>
    <row r="15" spans="1:14" ht="15" customHeight="1" x14ac:dyDescent="0.25">
      <c r="A15" s="7"/>
      <c r="B15" s="7"/>
      <c r="C15" s="7"/>
      <c r="D15" s="7"/>
      <c r="E15" s="34"/>
      <c r="J15" s="48"/>
      <c r="L15" s="96" t="s">
        <v>24</v>
      </c>
      <c r="M15" s="87">
        <v>192</v>
      </c>
      <c r="N15" s="105" t="s">
        <v>194</v>
      </c>
    </row>
    <row r="16" spans="1:14" ht="15" customHeight="1" thickBot="1" x14ac:dyDescent="0.3">
      <c r="A16" s="29" t="s">
        <v>171</v>
      </c>
      <c r="E16" s="34"/>
      <c r="J16" s="49"/>
      <c r="K16" s="50"/>
      <c r="L16" s="97" t="s">
        <v>23</v>
      </c>
      <c r="M16" s="88">
        <v>110</v>
      </c>
      <c r="N16" s="106" t="s">
        <v>195</v>
      </c>
    </row>
    <row r="17" spans="1:15" ht="18.75" thickBot="1" x14ac:dyDescent="0.3">
      <c r="A17" s="14" t="s">
        <v>12</v>
      </c>
      <c r="B17" s="12" t="s">
        <v>13</v>
      </c>
      <c r="C17" s="12" t="s">
        <v>14</v>
      </c>
      <c r="D17" s="12" t="s">
        <v>29</v>
      </c>
      <c r="E17" s="12" t="s">
        <v>3</v>
      </c>
      <c r="G17" s="136" t="s">
        <v>114</v>
      </c>
      <c r="H17" s="137"/>
      <c r="J17" s="39"/>
      <c r="K17" s="40"/>
      <c r="L17" s="103" t="s">
        <v>13</v>
      </c>
      <c r="M17" s="89">
        <v>94</v>
      </c>
      <c r="N17" s="107" t="s">
        <v>196</v>
      </c>
    </row>
    <row r="18" spans="1:15" ht="18.75" thickBot="1" x14ac:dyDescent="0.3">
      <c r="A18" s="20">
        <v>82</v>
      </c>
      <c r="B18" s="20">
        <v>178</v>
      </c>
      <c r="C18" s="20">
        <v>566</v>
      </c>
      <c r="D18" s="20">
        <v>7</v>
      </c>
      <c r="E18" s="56">
        <f>SUM(A18:D18)</f>
        <v>833</v>
      </c>
      <c r="G18" s="140">
        <v>3.1E-2</v>
      </c>
      <c r="H18" s="141"/>
      <c r="J18" s="39"/>
      <c r="K18" s="40"/>
      <c r="L18" s="99" t="s">
        <v>66</v>
      </c>
      <c r="M18" s="90">
        <v>86</v>
      </c>
      <c r="N18" s="108" t="s">
        <v>197</v>
      </c>
    </row>
    <row r="19" spans="1:15" ht="18.75" thickBot="1" x14ac:dyDescent="0.3">
      <c r="A19" s="16">
        <f>A18/$E$18</f>
        <v>9.8439375750300123E-2</v>
      </c>
      <c r="B19" s="16">
        <f>B18/$E$18</f>
        <v>0.21368547418967587</v>
      </c>
      <c r="C19" s="16">
        <f>C18/$E$18</f>
        <v>0.67947178871548619</v>
      </c>
      <c r="D19" s="16">
        <f>D18/$E$18</f>
        <v>8.4033613445378148E-3</v>
      </c>
      <c r="E19" s="2"/>
      <c r="I19" s="17"/>
      <c r="J19" s="39"/>
      <c r="K19" s="40"/>
      <c r="L19" s="100" t="s">
        <v>12</v>
      </c>
      <c r="M19" s="91">
        <v>43</v>
      </c>
      <c r="N19" s="109" t="s">
        <v>198</v>
      </c>
    </row>
    <row r="20" spans="1:15" ht="18.75" thickBot="1" x14ac:dyDescent="0.3">
      <c r="G20" s="136" t="s">
        <v>115</v>
      </c>
      <c r="H20" s="137"/>
      <c r="I20" s="18"/>
      <c r="J20" s="7"/>
      <c r="K20" s="40"/>
      <c r="L20" s="101" t="s">
        <v>52</v>
      </c>
      <c r="M20" s="92">
        <v>37</v>
      </c>
      <c r="N20" s="110" t="s">
        <v>199</v>
      </c>
    </row>
    <row r="21" spans="1:15" ht="15.75" thickBot="1" x14ac:dyDescent="0.3">
      <c r="A21" s="29" t="s">
        <v>173</v>
      </c>
      <c r="G21" s="138">
        <v>21.6</v>
      </c>
      <c r="H21" s="139"/>
      <c r="I21" s="18"/>
      <c r="J21" s="7"/>
      <c r="L21" s="102" t="s">
        <v>33</v>
      </c>
      <c r="M21" s="93">
        <v>36</v>
      </c>
      <c r="N21" s="111" t="s">
        <v>200</v>
      </c>
    </row>
    <row r="22" spans="1:15" ht="15.75" thickBot="1" x14ac:dyDescent="0.3">
      <c r="A22" s="30" t="s">
        <v>18</v>
      </c>
      <c r="B22" s="3">
        <v>408</v>
      </c>
      <c r="C22" s="31">
        <f>B22/(B22+B23)</f>
        <v>0.49097472924187724</v>
      </c>
      <c r="I22" s="18"/>
      <c r="J22" s="7"/>
      <c r="L22" s="98" t="s">
        <v>41</v>
      </c>
      <c r="M22" s="94">
        <v>17</v>
      </c>
      <c r="N22" s="112" t="s">
        <v>201</v>
      </c>
    </row>
    <row r="23" spans="1:15" ht="15.75" thickBot="1" x14ac:dyDescent="0.3">
      <c r="A23" s="32" t="s">
        <v>17</v>
      </c>
      <c r="B23" s="2">
        <v>423</v>
      </c>
      <c r="C23" s="33">
        <f>B23/(B22+B23)</f>
        <v>0.50902527075812276</v>
      </c>
      <c r="I23" s="18"/>
      <c r="J23" s="7"/>
      <c r="L23" s="83" t="s">
        <v>25</v>
      </c>
      <c r="M23" s="84">
        <f>SUM(M14:M22)</f>
        <v>833</v>
      </c>
      <c r="N23" s="85"/>
    </row>
    <row r="24" spans="1:15" x14ac:dyDescent="0.25">
      <c r="I24" s="18"/>
      <c r="J24" s="7"/>
      <c r="L24"/>
    </row>
    <row r="25" spans="1:15" x14ac:dyDescent="0.25">
      <c r="I25" s="18"/>
      <c r="J25" s="7"/>
      <c r="L25"/>
    </row>
    <row r="26" spans="1:15" ht="18.75" thickBot="1" x14ac:dyDescent="0.3">
      <c r="A26" s="29" t="s">
        <v>191</v>
      </c>
      <c r="I26" s="18"/>
      <c r="J26" s="7"/>
      <c r="K26" s="39"/>
      <c r="L26"/>
    </row>
    <row r="27" spans="1:15" ht="15.75" customHeight="1" thickBot="1" x14ac:dyDescent="0.3">
      <c r="A27" s="47" t="s">
        <v>15</v>
      </c>
      <c r="B27" s="47" t="s">
        <v>16</v>
      </c>
      <c r="C27" s="51" t="s">
        <v>21</v>
      </c>
      <c r="D27" s="51" t="s">
        <v>22</v>
      </c>
      <c r="I27" s="18"/>
      <c r="J27" s="7"/>
      <c r="K27" s="39"/>
      <c r="L27" s="24" t="s">
        <v>31</v>
      </c>
      <c r="M27" s="24"/>
      <c r="N27" s="24"/>
    </row>
    <row r="28" spans="1:15" ht="18" x14ac:dyDescent="0.25">
      <c r="A28" s="69" t="s">
        <v>51</v>
      </c>
      <c r="B28" s="70">
        <v>53</v>
      </c>
      <c r="C28" s="71">
        <f>B28/$E$18</f>
        <v>6.3625450180072027E-2</v>
      </c>
      <c r="D28" s="67">
        <v>1</v>
      </c>
      <c r="E28" s="39"/>
      <c r="F28" s="69" t="s">
        <v>192</v>
      </c>
      <c r="I28" s="7"/>
      <c r="J28" s="39"/>
      <c r="K28" s="55"/>
      <c r="L28" s="113" t="s">
        <v>32</v>
      </c>
      <c r="M28" s="114" t="s">
        <v>26</v>
      </c>
      <c r="N28" s="115" t="s">
        <v>27</v>
      </c>
      <c r="O28"/>
    </row>
    <row r="29" spans="1:15" ht="18" x14ac:dyDescent="0.25">
      <c r="A29" s="72" t="s">
        <v>146</v>
      </c>
      <c r="B29" s="73">
        <v>39</v>
      </c>
      <c r="C29" s="71">
        <f t="shared" ref="C29:C92" si="2">B29/$E$18</f>
        <v>4.6818727490996401E-2</v>
      </c>
      <c r="D29" s="68">
        <v>2</v>
      </c>
      <c r="E29" s="39"/>
      <c r="F29" s="40"/>
      <c r="J29" s="39"/>
      <c r="K29" s="55"/>
      <c r="L29" s="35" t="s">
        <v>102</v>
      </c>
      <c r="M29" s="65">
        <v>384</v>
      </c>
      <c r="N29" s="66">
        <f t="shared" ref="N29:N42" si="3">M29/$E$18</f>
        <v>0.460984393757503</v>
      </c>
      <c r="O29"/>
    </row>
    <row r="30" spans="1:15" ht="18" x14ac:dyDescent="0.25">
      <c r="A30" s="72" t="s">
        <v>49</v>
      </c>
      <c r="B30" s="73">
        <v>26</v>
      </c>
      <c r="C30" s="71">
        <f t="shared" si="2"/>
        <v>3.1212484993997598E-2</v>
      </c>
      <c r="D30" s="68">
        <v>3</v>
      </c>
      <c r="E30" s="39"/>
      <c r="F30" s="40"/>
      <c r="I30" s="24"/>
      <c r="K30" s="55"/>
      <c r="L30" s="35" t="s">
        <v>107</v>
      </c>
      <c r="M30" s="65">
        <v>49</v>
      </c>
      <c r="N30" s="66">
        <f t="shared" si="3"/>
        <v>5.8823529411764705E-2</v>
      </c>
      <c r="O30"/>
    </row>
    <row r="31" spans="1:15" ht="18" x14ac:dyDescent="0.25">
      <c r="A31" s="72" t="s">
        <v>28</v>
      </c>
      <c r="B31" s="73">
        <v>25</v>
      </c>
      <c r="C31" s="71">
        <f t="shared" si="2"/>
        <v>3.0012004801920768E-2</v>
      </c>
      <c r="D31" s="74">
        <v>4</v>
      </c>
      <c r="E31" s="39"/>
      <c r="F31" s="40"/>
      <c r="I31" s="25"/>
      <c r="K31" s="55"/>
      <c r="L31" s="35" t="s">
        <v>103</v>
      </c>
      <c r="M31" s="65">
        <v>25</v>
      </c>
      <c r="N31" s="66">
        <f t="shared" si="3"/>
        <v>3.0012004801920768E-2</v>
      </c>
      <c r="O31"/>
    </row>
    <row r="32" spans="1:15" ht="18" x14ac:dyDescent="0.25">
      <c r="A32" s="72" t="s">
        <v>61</v>
      </c>
      <c r="B32" s="73">
        <v>24</v>
      </c>
      <c r="C32" s="71">
        <f t="shared" si="2"/>
        <v>2.8811524609843937E-2</v>
      </c>
      <c r="D32" s="74">
        <v>5</v>
      </c>
      <c r="E32" s="39"/>
      <c r="F32" s="40"/>
      <c r="I32" s="26"/>
      <c r="J32" s="39"/>
      <c r="K32" s="55"/>
      <c r="L32" s="35" t="s">
        <v>92</v>
      </c>
      <c r="M32" s="65">
        <v>23</v>
      </c>
      <c r="N32" s="66">
        <f t="shared" si="3"/>
        <v>2.7611044417767107E-2</v>
      </c>
      <c r="O32"/>
    </row>
    <row r="33" spans="1:15" ht="18" x14ac:dyDescent="0.25">
      <c r="A33" s="72" t="s">
        <v>118</v>
      </c>
      <c r="B33" s="73">
        <v>23</v>
      </c>
      <c r="C33" s="71">
        <f t="shared" si="2"/>
        <v>2.7611044417767107E-2</v>
      </c>
      <c r="D33" s="68">
        <v>6</v>
      </c>
      <c r="E33" s="39"/>
      <c r="F33" s="40"/>
      <c r="I33" s="26"/>
      <c r="J33" s="39"/>
      <c r="L33" s="35" t="s">
        <v>112</v>
      </c>
      <c r="M33" s="65">
        <v>19</v>
      </c>
      <c r="N33" s="66">
        <f t="shared" si="3"/>
        <v>2.2809123649459785E-2</v>
      </c>
      <c r="O33"/>
    </row>
    <row r="34" spans="1:15" ht="18" x14ac:dyDescent="0.25">
      <c r="A34" s="72" t="s">
        <v>132</v>
      </c>
      <c r="B34" s="73">
        <v>21</v>
      </c>
      <c r="C34" s="71">
        <f t="shared" si="2"/>
        <v>2.5210084033613446E-2</v>
      </c>
      <c r="D34" s="68">
        <v>7</v>
      </c>
      <c r="E34" s="39"/>
      <c r="F34" s="40"/>
      <c r="J34" s="39"/>
      <c r="K34" s="55"/>
      <c r="L34" s="35" t="s">
        <v>111</v>
      </c>
      <c r="M34" s="65">
        <v>18</v>
      </c>
      <c r="N34" s="66">
        <f t="shared" si="3"/>
        <v>2.1608643457382955E-2</v>
      </c>
      <c r="O34"/>
    </row>
    <row r="35" spans="1:15" ht="18" x14ac:dyDescent="0.25">
      <c r="A35" s="72" t="s">
        <v>70</v>
      </c>
      <c r="B35" s="73">
        <v>19</v>
      </c>
      <c r="C35" s="71">
        <f t="shared" si="2"/>
        <v>2.2809123649459785E-2</v>
      </c>
      <c r="D35" s="74">
        <v>8</v>
      </c>
      <c r="E35" s="39"/>
      <c r="F35" s="40"/>
      <c r="J35" s="39"/>
      <c r="L35" s="35" t="s">
        <v>113</v>
      </c>
      <c r="M35" s="65">
        <v>12</v>
      </c>
      <c r="N35" s="66">
        <f t="shared" si="3"/>
        <v>1.4405762304921969E-2</v>
      </c>
      <c r="O35"/>
    </row>
    <row r="36" spans="1:15" ht="18" x14ac:dyDescent="0.25">
      <c r="A36" s="72" t="s">
        <v>30</v>
      </c>
      <c r="B36" s="73">
        <v>18</v>
      </c>
      <c r="C36" s="71">
        <f t="shared" si="2"/>
        <v>2.1608643457382955E-2</v>
      </c>
      <c r="D36" s="74">
        <v>9</v>
      </c>
      <c r="E36" s="39"/>
      <c r="F36" s="40"/>
      <c r="J36" s="39"/>
      <c r="L36" s="35" t="s">
        <v>104</v>
      </c>
      <c r="M36" s="65">
        <v>7</v>
      </c>
      <c r="N36" s="66">
        <f t="shared" si="3"/>
        <v>8.4033613445378148E-3</v>
      </c>
      <c r="O36"/>
    </row>
    <row r="37" spans="1:15" ht="18" x14ac:dyDescent="0.25">
      <c r="A37" s="72" t="s">
        <v>46</v>
      </c>
      <c r="B37" s="73">
        <v>18</v>
      </c>
      <c r="C37" s="71">
        <f t="shared" si="2"/>
        <v>2.1608643457382955E-2</v>
      </c>
      <c r="D37" s="68">
        <v>10</v>
      </c>
      <c r="E37" s="39"/>
      <c r="F37" s="40"/>
      <c r="L37" s="35" t="s">
        <v>106</v>
      </c>
      <c r="M37" s="65">
        <v>5</v>
      </c>
      <c r="N37" s="66">
        <f t="shared" si="3"/>
        <v>6.0024009603841539E-3</v>
      </c>
    </row>
    <row r="38" spans="1:15" ht="18" x14ac:dyDescent="0.25">
      <c r="A38" s="72" t="s">
        <v>98</v>
      </c>
      <c r="B38" s="73">
        <v>17</v>
      </c>
      <c r="C38" s="71">
        <f t="shared" si="2"/>
        <v>2.0408163265306121E-2</v>
      </c>
      <c r="D38" s="68">
        <v>11</v>
      </c>
      <c r="E38" s="39"/>
      <c r="F38" s="40"/>
      <c r="K38" s="39"/>
      <c r="L38" s="35" t="s">
        <v>105</v>
      </c>
      <c r="M38" s="65">
        <v>2</v>
      </c>
      <c r="N38" s="66">
        <f t="shared" si="3"/>
        <v>2.4009603841536613E-3</v>
      </c>
    </row>
    <row r="39" spans="1:15" ht="18" x14ac:dyDescent="0.25">
      <c r="A39" s="72" t="s">
        <v>53</v>
      </c>
      <c r="B39" s="73">
        <v>16</v>
      </c>
      <c r="C39" s="71">
        <f t="shared" si="2"/>
        <v>1.920768307322929E-2</v>
      </c>
      <c r="D39" s="68">
        <v>12</v>
      </c>
      <c r="E39" s="39"/>
      <c r="F39" s="40"/>
      <c r="L39" s="35" t="s">
        <v>136</v>
      </c>
      <c r="M39" s="65">
        <v>2</v>
      </c>
      <c r="N39" s="66">
        <f t="shared" si="3"/>
        <v>2.4009603841536613E-3</v>
      </c>
    </row>
    <row r="40" spans="1:15" ht="18" x14ac:dyDescent="0.25">
      <c r="A40" s="72" t="s">
        <v>82</v>
      </c>
      <c r="B40" s="73">
        <v>16</v>
      </c>
      <c r="C40" s="71">
        <f t="shared" si="2"/>
        <v>1.920768307322929E-2</v>
      </c>
      <c r="D40" s="68">
        <v>13</v>
      </c>
      <c r="E40" s="39"/>
      <c r="F40" s="40"/>
      <c r="K40" s="39"/>
      <c r="L40" s="35" t="s">
        <v>140</v>
      </c>
      <c r="M40" s="65">
        <v>1</v>
      </c>
      <c r="N40" s="66">
        <f t="shared" si="3"/>
        <v>1.2004801920768306E-3</v>
      </c>
    </row>
    <row r="41" spans="1:15" ht="18" x14ac:dyDescent="0.25">
      <c r="A41" s="72" t="s">
        <v>89</v>
      </c>
      <c r="B41" s="73">
        <v>15</v>
      </c>
      <c r="C41" s="71">
        <f t="shared" si="2"/>
        <v>1.800720288115246E-2</v>
      </c>
      <c r="D41" s="68">
        <v>14</v>
      </c>
      <c r="E41" s="39"/>
      <c r="F41" s="40"/>
      <c r="K41" s="39"/>
      <c r="L41" s="35" t="s">
        <v>139</v>
      </c>
      <c r="M41" s="65">
        <v>1</v>
      </c>
      <c r="N41" s="66">
        <f t="shared" si="3"/>
        <v>1.2004801920768306E-3</v>
      </c>
    </row>
    <row r="42" spans="1:15" ht="18.75" thickBot="1" x14ac:dyDescent="0.3">
      <c r="A42" s="72" t="s">
        <v>59</v>
      </c>
      <c r="B42" s="73">
        <v>15</v>
      </c>
      <c r="C42" s="71">
        <f t="shared" si="2"/>
        <v>1.800720288115246E-2</v>
      </c>
      <c r="D42" s="68">
        <v>15</v>
      </c>
      <c r="E42" s="39"/>
      <c r="F42" s="40"/>
      <c r="I42" s="7"/>
      <c r="K42" s="39"/>
      <c r="L42" s="116" t="s">
        <v>25</v>
      </c>
      <c r="M42" s="117">
        <f>SUM(M29:M41)</f>
        <v>548</v>
      </c>
      <c r="N42" s="123">
        <f t="shared" si="3"/>
        <v>0.65786314525810319</v>
      </c>
    </row>
    <row r="43" spans="1:15" ht="18" x14ac:dyDescent="0.25">
      <c r="A43" s="72" t="s">
        <v>63</v>
      </c>
      <c r="B43" s="73">
        <v>15</v>
      </c>
      <c r="C43" s="71">
        <f t="shared" si="2"/>
        <v>1.800720288115246E-2</v>
      </c>
      <c r="D43" s="68">
        <v>16</v>
      </c>
      <c r="E43" s="39"/>
      <c r="F43" s="40"/>
      <c r="J43" s="57"/>
      <c r="L43" s="26"/>
      <c r="M43" s="26"/>
      <c r="N43" s="26"/>
      <c r="O43"/>
    </row>
    <row r="44" spans="1:15" ht="18.75" thickBot="1" x14ac:dyDescent="0.3">
      <c r="A44" s="72" t="s">
        <v>174</v>
      </c>
      <c r="B44" s="73">
        <v>14</v>
      </c>
      <c r="C44" s="71">
        <f t="shared" si="2"/>
        <v>1.680672268907563E-2</v>
      </c>
      <c r="D44" s="68">
        <v>17</v>
      </c>
      <c r="E44" s="39"/>
      <c r="F44" s="40"/>
      <c r="J44" s="57"/>
      <c r="L44" s="29" t="s">
        <v>153</v>
      </c>
      <c r="O44"/>
    </row>
    <row r="45" spans="1:15" ht="18" x14ac:dyDescent="0.25">
      <c r="A45" s="72" t="s">
        <v>81</v>
      </c>
      <c r="B45" s="73">
        <v>14</v>
      </c>
      <c r="C45" s="71">
        <f t="shared" si="2"/>
        <v>1.680672268907563E-2</v>
      </c>
      <c r="D45" s="68">
        <v>18</v>
      </c>
      <c r="E45" s="39"/>
      <c r="F45" s="40"/>
      <c r="J45" s="57"/>
      <c r="L45" s="60" t="s">
        <v>35</v>
      </c>
      <c r="M45" s="61" t="s">
        <v>26</v>
      </c>
      <c r="N45" s="62" t="s">
        <v>27</v>
      </c>
      <c r="O45"/>
    </row>
    <row r="46" spans="1:15" ht="18" x14ac:dyDescent="0.25">
      <c r="A46" s="72" t="s">
        <v>84</v>
      </c>
      <c r="B46" s="73">
        <v>14</v>
      </c>
      <c r="C46" s="71">
        <f t="shared" si="2"/>
        <v>1.680672268907563E-2</v>
      </c>
      <c r="D46" s="68">
        <v>19</v>
      </c>
      <c r="E46" s="39"/>
      <c r="F46" s="40"/>
      <c r="J46" s="57"/>
      <c r="L46" s="119" t="s">
        <v>43</v>
      </c>
      <c r="M46" s="118">
        <v>423</v>
      </c>
      <c r="N46" s="79">
        <f t="shared" ref="N46:N75" si="4">M46/$E$18</f>
        <v>0.50780312124849936</v>
      </c>
      <c r="O46"/>
    </row>
    <row r="47" spans="1:15" ht="18" x14ac:dyDescent="0.25">
      <c r="A47" s="72" t="s">
        <v>159</v>
      </c>
      <c r="B47" s="73">
        <v>14</v>
      </c>
      <c r="C47" s="71">
        <f t="shared" si="2"/>
        <v>1.680672268907563E-2</v>
      </c>
      <c r="D47" s="68">
        <v>20</v>
      </c>
      <c r="E47" s="39"/>
      <c r="F47" s="40"/>
      <c r="J47" s="57"/>
      <c r="L47" s="119" t="s">
        <v>67</v>
      </c>
      <c r="M47" s="118">
        <v>63</v>
      </c>
      <c r="N47" s="79">
        <f t="shared" si="4"/>
        <v>7.5630252100840331E-2</v>
      </c>
      <c r="O47"/>
    </row>
    <row r="48" spans="1:15" ht="18" x14ac:dyDescent="0.25">
      <c r="A48" s="72" t="s">
        <v>76</v>
      </c>
      <c r="B48" s="73">
        <v>14</v>
      </c>
      <c r="C48" s="71">
        <f t="shared" si="2"/>
        <v>1.680672268907563E-2</v>
      </c>
      <c r="D48" s="68">
        <v>21</v>
      </c>
      <c r="E48" s="39"/>
      <c r="F48" s="40"/>
      <c r="J48" s="57"/>
      <c r="L48" s="119" t="s">
        <v>150</v>
      </c>
      <c r="M48" s="118">
        <v>39</v>
      </c>
      <c r="N48" s="79">
        <f t="shared" si="4"/>
        <v>4.6818727490996401E-2</v>
      </c>
      <c r="O48"/>
    </row>
    <row r="49" spans="1:15" ht="18" x14ac:dyDescent="0.25">
      <c r="A49" s="72" t="s">
        <v>55</v>
      </c>
      <c r="B49" s="73">
        <v>13</v>
      </c>
      <c r="C49" s="71">
        <f t="shared" si="2"/>
        <v>1.5606242496998799E-2</v>
      </c>
      <c r="D49" s="68">
        <v>22</v>
      </c>
      <c r="E49" s="39"/>
      <c r="F49" s="40"/>
      <c r="J49" s="57"/>
      <c r="L49" s="119" t="s">
        <v>45</v>
      </c>
      <c r="M49" s="118">
        <v>33</v>
      </c>
      <c r="N49" s="79">
        <f t="shared" si="4"/>
        <v>3.9615846338535411E-2</v>
      </c>
      <c r="O49"/>
    </row>
    <row r="50" spans="1:15" ht="18" x14ac:dyDescent="0.25">
      <c r="A50" s="72" t="s">
        <v>99</v>
      </c>
      <c r="B50" s="73">
        <v>13</v>
      </c>
      <c r="C50" s="71">
        <f t="shared" si="2"/>
        <v>1.5606242496998799E-2</v>
      </c>
      <c r="D50" s="68">
        <v>23</v>
      </c>
      <c r="E50" s="39"/>
      <c r="F50" s="40"/>
      <c r="J50" s="57"/>
      <c r="L50" s="119" t="s">
        <v>44</v>
      </c>
      <c r="M50" s="118">
        <v>31</v>
      </c>
      <c r="N50" s="79">
        <f t="shared" si="4"/>
        <v>3.721488595438175E-2</v>
      </c>
      <c r="O50"/>
    </row>
    <row r="51" spans="1:15" ht="18" x14ac:dyDescent="0.25">
      <c r="A51" s="72" t="s">
        <v>161</v>
      </c>
      <c r="B51" s="73">
        <v>12</v>
      </c>
      <c r="C51" s="71">
        <f t="shared" si="2"/>
        <v>1.4405762304921969E-2</v>
      </c>
      <c r="D51" s="68">
        <v>24</v>
      </c>
      <c r="E51" s="39"/>
      <c r="F51" s="40"/>
      <c r="J51" s="57"/>
      <c r="L51" s="119" t="s">
        <v>57</v>
      </c>
      <c r="M51" s="118">
        <v>28</v>
      </c>
      <c r="N51" s="79">
        <f t="shared" si="4"/>
        <v>3.3613445378151259E-2</v>
      </c>
      <c r="O51"/>
    </row>
    <row r="52" spans="1:15" ht="18" x14ac:dyDescent="0.25">
      <c r="A52" s="72" t="s">
        <v>62</v>
      </c>
      <c r="B52" s="73">
        <v>12</v>
      </c>
      <c r="C52" s="71">
        <f t="shared" si="2"/>
        <v>1.4405762304921969E-2</v>
      </c>
      <c r="D52" s="68">
        <v>25</v>
      </c>
      <c r="E52" s="39"/>
      <c r="F52" s="40"/>
      <c r="J52" s="57"/>
      <c r="L52" s="119" t="s">
        <v>54</v>
      </c>
      <c r="M52" s="118">
        <v>27</v>
      </c>
      <c r="N52" s="79">
        <f t="shared" si="4"/>
        <v>3.2412965186074429E-2</v>
      </c>
      <c r="O52"/>
    </row>
    <row r="53" spans="1:15" ht="18" x14ac:dyDescent="0.25">
      <c r="A53" s="72" t="s">
        <v>135</v>
      </c>
      <c r="B53" s="73">
        <v>11</v>
      </c>
      <c r="C53" s="71">
        <f t="shared" si="2"/>
        <v>1.3205282112845138E-2</v>
      </c>
      <c r="D53" s="68">
        <v>26</v>
      </c>
      <c r="E53" s="39"/>
      <c r="F53" s="40"/>
      <c r="L53" s="119" t="s">
        <v>83</v>
      </c>
      <c r="M53" s="118">
        <v>27</v>
      </c>
      <c r="N53" s="79">
        <f t="shared" si="4"/>
        <v>3.2412965186074429E-2</v>
      </c>
    </row>
    <row r="54" spans="1:15" ht="18" x14ac:dyDescent="0.25">
      <c r="A54" s="72" t="s">
        <v>122</v>
      </c>
      <c r="B54" s="73">
        <v>11</v>
      </c>
      <c r="C54" s="71">
        <f t="shared" si="2"/>
        <v>1.3205282112845138E-2</v>
      </c>
      <c r="D54" s="68">
        <v>27</v>
      </c>
      <c r="E54" s="39"/>
      <c r="F54" s="40"/>
      <c r="L54" s="119" t="s">
        <v>58</v>
      </c>
      <c r="M54" s="118">
        <v>22</v>
      </c>
      <c r="N54" s="79">
        <f t="shared" si="4"/>
        <v>2.6410564225690276E-2</v>
      </c>
    </row>
    <row r="55" spans="1:15" ht="18" x14ac:dyDescent="0.25">
      <c r="A55" s="72" t="s">
        <v>125</v>
      </c>
      <c r="B55" s="73">
        <v>11</v>
      </c>
      <c r="C55" s="71">
        <f t="shared" si="2"/>
        <v>1.3205282112845138E-2</v>
      </c>
      <c r="D55" s="68">
        <v>28</v>
      </c>
      <c r="E55" s="39"/>
      <c r="F55" s="40"/>
      <c r="L55" s="132" t="s">
        <v>126</v>
      </c>
      <c r="M55" s="45">
        <v>19</v>
      </c>
      <c r="N55" s="133">
        <f t="shared" si="4"/>
        <v>2.2809123649459785E-2</v>
      </c>
    </row>
    <row r="56" spans="1:15" ht="18" x14ac:dyDescent="0.25">
      <c r="A56" s="72" t="s">
        <v>88</v>
      </c>
      <c r="B56" s="73">
        <v>10</v>
      </c>
      <c r="C56" s="71">
        <f t="shared" si="2"/>
        <v>1.2004801920768308E-2</v>
      </c>
      <c r="D56" s="68">
        <v>29</v>
      </c>
      <c r="E56" s="39"/>
      <c r="F56" s="40"/>
      <c r="L56" s="132" t="s">
        <v>97</v>
      </c>
      <c r="M56" s="45">
        <v>14</v>
      </c>
      <c r="N56" s="133">
        <f t="shared" si="4"/>
        <v>1.680672268907563E-2</v>
      </c>
    </row>
    <row r="57" spans="1:15" ht="18" x14ac:dyDescent="0.25">
      <c r="A57" s="72" t="s">
        <v>64</v>
      </c>
      <c r="B57" s="73">
        <v>10</v>
      </c>
      <c r="C57" s="71">
        <f t="shared" si="2"/>
        <v>1.2004801920768308E-2</v>
      </c>
      <c r="D57" s="68">
        <v>30</v>
      </c>
      <c r="E57" s="39"/>
      <c r="F57" s="40"/>
      <c r="K57" s="39"/>
      <c r="L57" s="132" t="s">
        <v>96</v>
      </c>
      <c r="M57" s="45">
        <v>13</v>
      </c>
      <c r="N57" s="133">
        <f t="shared" si="4"/>
        <v>1.5606242496998799E-2</v>
      </c>
    </row>
    <row r="58" spans="1:15" ht="18" x14ac:dyDescent="0.25">
      <c r="A58" s="72" t="s">
        <v>73</v>
      </c>
      <c r="B58" s="73">
        <v>10</v>
      </c>
      <c r="C58" s="71">
        <f t="shared" si="2"/>
        <v>1.2004801920768308E-2</v>
      </c>
      <c r="D58" s="68">
        <v>31</v>
      </c>
      <c r="E58" s="39"/>
      <c r="F58" s="40"/>
      <c r="J58" s="36"/>
      <c r="K58" s="39"/>
      <c r="L58" s="132" t="s">
        <v>130</v>
      </c>
      <c r="M58" s="45">
        <v>13</v>
      </c>
      <c r="N58" s="133">
        <f t="shared" si="4"/>
        <v>1.5606242496998799E-2</v>
      </c>
    </row>
    <row r="59" spans="1:15" ht="18" x14ac:dyDescent="0.25">
      <c r="A59" s="76" t="s">
        <v>86</v>
      </c>
      <c r="B59" s="77">
        <v>9</v>
      </c>
      <c r="C59" s="75">
        <f t="shared" si="2"/>
        <v>1.0804321728691477E-2</v>
      </c>
      <c r="D59" s="78">
        <v>32</v>
      </c>
      <c r="E59" s="39"/>
      <c r="F59" s="40"/>
      <c r="K59" s="39"/>
      <c r="L59" s="132" t="s">
        <v>94</v>
      </c>
      <c r="M59" s="45">
        <v>11</v>
      </c>
      <c r="N59" s="133">
        <f t="shared" si="4"/>
        <v>1.3205282112845138E-2</v>
      </c>
    </row>
    <row r="60" spans="1:15" ht="18" x14ac:dyDescent="0.25">
      <c r="A60" s="76" t="s">
        <v>74</v>
      </c>
      <c r="B60" s="77">
        <v>9</v>
      </c>
      <c r="C60" s="75">
        <f t="shared" si="2"/>
        <v>1.0804321728691477E-2</v>
      </c>
      <c r="D60" s="78">
        <v>33</v>
      </c>
      <c r="E60" s="39"/>
      <c r="F60" s="40"/>
      <c r="K60" s="39"/>
      <c r="L60" s="134" t="s">
        <v>93</v>
      </c>
      <c r="M60" s="46">
        <v>6</v>
      </c>
      <c r="N60" s="135">
        <f t="shared" si="4"/>
        <v>7.2028811524609843E-3</v>
      </c>
    </row>
    <row r="61" spans="1:15" ht="18" x14ac:dyDescent="0.25">
      <c r="A61" s="76" t="s">
        <v>69</v>
      </c>
      <c r="B61" s="77">
        <v>9</v>
      </c>
      <c r="C61" s="75">
        <f t="shared" si="2"/>
        <v>1.0804321728691477E-2</v>
      </c>
      <c r="D61" s="78">
        <v>34</v>
      </c>
      <c r="E61" s="39"/>
      <c r="F61" s="40"/>
      <c r="J61" s="37" t="s">
        <v>36</v>
      </c>
      <c r="K61" s="127"/>
      <c r="L61" s="134" t="s">
        <v>129</v>
      </c>
      <c r="M61" s="46">
        <v>6</v>
      </c>
      <c r="N61" s="135">
        <f t="shared" si="4"/>
        <v>7.2028811524609843E-3</v>
      </c>
    </row>
    <row r="62" spans="1:15" ht="18" x14ac:dyDescent="0.25">
      <c r="A62" s="76" t="s">
        <v>72</v>
      </c>
      <c r="B62" s="77">
        <v>9</v>
      </c>
      <c r="C62" s="75">
        <f t="shared" si="2"/>
        <v>1.0804321728691477E-2</v>
      </c>
      <c r="D62" s="78">
        <v>35</v>
      </c>
      <c r="E62" s="39"/>
      <c r="F62" s="40"/>
      <c r="J62" s="38" t="s">
        <v>40</v>
      </c>
      <c r="K62" s="128"/>
      <c r="L62" s="134" t="s">
        <v>142</v>
      </c>
      <c r="M62" s="46">
        <v>6</v>
      </c>
      <c r="N62" s="135">
        <f t="shared" si="4"/>
        <v>7.2028811524609843E-3</v>
      </c>
    </row>
    <row r="63" spans="1:15" ht="18" x14ac:dyDescent="0.25">
      <c r="A63" s="76" t="s">
        <v>75</v>
      </c>
      <c r="B63" s="77">
        <v>9</v>
      </c>
      <c r="C63" s="75">
        <f t="shared" si="2"/>
        <v>1.0804321728691477E-2</v>
      </c>
      <c r="D63" s="78">
        <v>36</v>
      </c>
      <c r="E63" s="39"/>
      <c r="F63" s="40"/>
      <c r="J63" s="38" t="s">
        <v>39</v>
      </c>
      <c r="K63" s="129"/>
      <c r="L63" s="134" t="s">
        <v>152</v>
      </c>
      <c r="M63" s="46">
        <v>6</v>
      </c>
      <c r="N63" s="135">
        <f t="shared" si="4"/>
        <v>7.2028811524609843E-3</v>
      </c>
    </row>
    <row r="64" spans="1:15" ht="18" x14ac:dyDescent="0.25">
      <c r="A64" s="76" t="s">
        <v>100</v>
      </c>
      <c r="B64" s="77">
        <v>9</v>
      </c>
      <c r="C64" s="75">
        <f t="shared" si="2"/>
        <v>1.0804321728691477E-2</v>
      </c>
      <c r="D64" s="78">
        <v>37</v>
      </c>
      <c r="E64" s="39"/>
      <c r="F64" s="40"/>
      <c r="J64" s="38" t="s">
        <v>37</v>
      </c>
      <c r="K64" s="130"/>
      <c r="L64" s="134" t="s">
        <v>169</v>
      </c>
      <c r="M64" s="46">
        <v>5</v>
      </c>
      <c r="N64" s="135">
        <f t="shared" si="4"/>
        <v>6.0024009603841539E-3</v>
      </c>
    </row>
    <row r="65" spans="1:14" ht="18" x14ac:dyDescent="0.25">
      <c r="A65" s="59" t="s">
        <v>158</v>
      </c>
      <c r="B65" s="77">
        <v>8</v>
      </c>
      <c r="C65" s="75">
        <f t="shared" si="2"/>
        <v>9.6038415366146452E-3</v>
      </c>
      <c r="D65" s="78">
        <v>38</v>
      </c>
      <c r="E65" s="39"/>
      <c r="F65" s="40"/>
      <c r="J65" s="38" t="s">
        <v>38</v>
      </c>
      <c r="K65" s="131"/>
      <c r="L65" s="134" t="s">
        <v>95</v>
      </c>
      <c r="M65" s="46">
        <v>5</v>
      </c>
      <c r="N65" s="135">
        <f t="shared" si="4"/>
        <v>6.0024009603841539E-3</v>
      </c>
    </row>
    <row r="66" spans="1:14" ht="18" x14ac:dyDescent="0.25">
      <c r="A66" s="76" t="s">
        <v>145</v>
      </c>
      <c r="B66" s="77">
        <v>8</v>
      </c>
      <c r="C66" s="75">
        <f t="shared" si="2"/>
        <v>9.6038415366146452E-3</v>
      </c>
      <c r="D66" s="78">
        <v>39</v>
      </c>
      <c r="E66" s="39"/>
      <c r="F66" s="40"/>
      <c r="K66" s="39"/>
      <c r="L66" s="63" t="s">
        <v>131</v>
      </c>
      <c r="M66" s="64">
        <v>4</v>
      </c>
      <c r="N66" s="58">
        <f t="shared" si="4"/>
        <v>4.8019207683073226E-3</v>
      </c>
    </row>
    <row r="67" spans="1:14" ht="18" x14ac:dyDescent="0.25">
      <c r="A67" s="76" t="s">
        <v>71</v>
      </c>
      <c r="B67" s="77">
        <v>8</v>
      </c>
      <c r="C67" s="75">
        <f t="shared" si="2"/>
        <v>9.6038415366146452E-3</v>
      </c>
      <c r="D67" s="78">
        <v>40</v>
      </c>
      <c r="E67" s="39"/>
      <c r="F67" s="40"/>
      <c r="K67" s="39"/>
      <c r="L67" s="63" t="s">
        <v>203</v>
      </c>
      <c r="M67" s="64">
        <v>4</v>
      </c>
      <c r="N67" s="58">
        <f t="shared" si="4"/>
        <v>4.8019207683073226E-3</v>
      </c>
    </row>
    <row r="68" spans="1:14" ht="18" x14ac:dyDescent="0.25">
      <c r="A68" s="76" t="s">
        <v>77</v>
      </c>
      <c r="B68" s="77">
        <v>8</v>
      </c>
      <c r="C68" s="75">
        <f t="shared" si="2"/>
        <v>9.6038415366146452E-3</v>
      </c>
      <c r="D68" s="78">
        <v>41</v>
      </c>
      <c r="E68" s="39"/>
      <c r="F68" s="40"/>
      <c r="L68" s="63" t="s">
        <v>127</v>
      </c>
      <c r="M68" s="64">
        <v>4</v>
      </c>
      <c r="N68" s="58">
        <f t="shared" si="4"/>
        <v>4.8019207683073226E-3</v>
      </c>
    </row>
    <row r="69" spans="1:14" ht="18" x14ac:dyDescent="0.25">
      <c r="A69" s="76" t="s">
        <v>123</v>
      </c>
      <c r="B69" s="77">
        <v>7</v>
      </c>
      <c r="C69" s="75">
        <f t="shared" si="2"/>
        <v>8.4033613445378148E-3</v>
      </c>
      <c r="D69" s="78">
        <v>42</v>
      </c>
      <c r="E69" s="39"/>
      <c r="F69" s="40"/>
      <c r="L69" s="63" t="s">
        <v>87</v>
      </c>
      <c r="M69" s="64">
        <v>3</v>
      </c>
      <c r="N69" s="58">
        <f t="shared" si="4"/>
        <v>3.6014405762304922E-3</v>
      </c>
    </row>
    <row r="70" spans="1:14" ht="18" x14ac:dyDescent="0.25">
      <c r="A70" s="76" t="s">
        <v>80</v>
      </c>
      <c r="B70" s="77">
        <v>7</v>
      </c>
      <c r="C70" s="75">
        <f t="shared" si="2"/>
        <v>8.4033613445378148E-3</v>
      </c>
      <c r="D70" s="78">
        <v>43</v>
      </c>
      <c r="E70" s="39"/>
      <c r="F70" s="40"/>
      <c r="L70" s="63" t="s">
        <v>168</v>
      </c>
      <c r="M70" s="64">
        <v>3</v>
      </c>
      <c r="N70" s="58">
        <f t="shared" si="4"/>
        <v>3.6014405762304922E-3</v>
      </c>
    </row>
    <row r="71" spans="1:14" ht="18" x14ac:dyDescent="0.25">
      <c r="A71" s="76" t="s">
        <v>124</v>
      </c>
      <c r="B71" s="77">
        <v>7</v>
      </c>
      <c r="C71" s="75">
        <f t="shared" si="2"/>
        <v>8.4033613445378148E-3</v>
      </c>
      <c r="D71" s="78">
        <v>44</v>
      </c>
      <c r="E71" s="39"/>
      <c r="F71" s="40"/>
      <c r="L71" s="63" t="s">
        <v>128</v>
      </c>
      <c r="M71" s="64">
        <v>3</v>
      </c>
      <c r="N71" s="58">
        <f t="shared" si="4"/>
        <v>3.6014405762304922E-3</v>
      </c>
    </row>
    <row r="72" spans="1:14" ht="18" x14ac:dyDescent="0.25">
      <c r="A72" s="76" t="s">
        <v>133</v>
      </c>
      <c r="B72" s="77">
        <v>6</v>
      </c>
      <c r="C72" s="75">
        <f t="shared" si="2"/>
        <v>7.2028811524609843E-3</v>
      </c>
      <c r="D72" s="78">
        <v>45</v>
      </c>
      <c r="E72" s="39"/>
      <c r="F72" s="40"/>
      <c r="L72" s="63" t="s">
        <v>138</v>
      </c>
      <c r="M72" s="64">
        <v>2</v>
      </c>
      <c r="N72" s="58">
        <f t="shared" si="4"/>
        <v>2.4009603841536613E-3</v>
      </c>
    </row>
    <row r="73" spans="1:14" ht="18" x14ac:dyDescent="0.25">
      <c r="A73" s="76" t="s">
        <v>91</v>
      </c>
      <c r="B73" s="77">
        <v>6</v>
      </c>
      <c r="C73" s="75">
        <f t="shared" si="2"/>
        <v>7.2028811524609843E-3</v>
      </c>
      <c r="D73" s="78">
        <v>46</v>
      </c>
      <c r="E73" s="39"/>
      <c r="F73" s="40"/>
      <c r="L73" s="63" t="s">
        <v>151</v>
      </c>
      <c r="M73" s="64">
        <v>1</v>
      </c>
      <c r="N73" s="58">
        <f t="shared" si="4"/>
        <v>1.2004801920768306E-3</v>
      </c>
    </row>
    <row r="74" spans="1:14" ht="18" x14ac:dyDescent="0.25">
      <c r="A74" s="76" t="s">
        <v>68</v>
      </c>
      <c r="B74" s="77">
        <v>6</v>
      </c>
      <c r="C74" s="75">
        <f t="shared" si="2"/>
        <v>7.2028811524609843E-3</v>
      </c>
      <c r="D74" s="78">
        <v>47</v>
      </c>
      <c r="E74" s="39"/>
      <c r="F74" s="40"/>
      <c r="L74" s="63" t="s">
        <v>170</v>
      </c>
      <c r="M74" s="64">
        <v>1</v>
      </c>
      <c r="N74" s="58">
        <f t="shared" si="4"/>
        <v>1.2004801920768306E-3</v>
      </c>
    </row>
    <row r="75" spans="1:14" ht="18" x14ac:dyDescent="0.25">
      <c r="A75" s="76" t="s">
        <v>78</v>
      </c>
      <c r="B75" s="77">
        <v>6</v>
      </c>
      <c r="C75" s="75">
        <f t="shared" si="2"/>
        <v>7.2028811524609843E-3</v>
      </c>
      <c r="D75" s="78">
        <v>48</v>
      </c>
      <c r="E75" s="39"/>
      <c r="F75" s="40"/>
      <c r="L75" s="63" t="s">
        <v>204</v>
      </c>
      <c r="M75" s="64">
        <v>1</v>
      </c>
      <c r="N75" s="58">
        <f t="shared" si="4"/>
        <v>1.2004801920768306E-3</v>
      </c>
    </row>
    <row r="76" spans="1:14" ht="18.75" thickBot="1" x14ac:dyDescent="0.3">
      <c r="A76" s="76" t="s">
        <v>155</v>
      </c>
      <c r="B76" s="77">
        <v>6</v>
      </c>
      <c r="C76" s="75">
        <f t="shared" si="2"/>
        <v>7.2028811524609843E-3</v>
      </c>
      <c r="D76" s="78">
        <v>49</v>
      </c>
      <c r="E76" s="39"/>
      <c r="F76" s="40"/>
      <c r="L76" s="120" t="s">
        <v>41</v>
      </c>
      <c r="M76" s="121">
        <v>10</v>
      </c>
      <c r="N76" s="122"/>
    </row>
    <row r="77" spans="1:14" ht="18" x14ac:dyDescent="0.25">
      <c r="A77" s="76" t="s">
        <v>137</v>
      </c>
      <c r="B77" s="77">
        <v>5</v>
      </c>
      <c r="C77" s="75">
        <f t="shared" si="2"/>
        <v>6.0024009603841539E-3</v>
      </c>
      <c r="D77" s="78">
        <v>50</v>
      </c>
      <c r="E77" s="39"/>
      <c r="F77" s="40"/>
      <c r="M77">
        <f>SUM(M46:M76)</f>
        <v>833</v>
      </c>
    </row>
    <row r="78" spans="1:14" ht="18" x14ac:dyDescent="0.25">
      <c r="A78" s="76" t="s">
        <v>141</v>
      </c>
      <c r="B78" s="77">
        <v>5</v>
      </c>
      <c r="C78" s="75">
        <f t="shared" si="2"/>
        <v>6.0024009603841539E-3</v>
      </c>
      <c r="D78" s="78">
        <v>51</v>
      </c>
      <c r="E78" s="39"/>
      <c r="F78" s="40"/>
    </row>
    <row r="79" spans="1:14" ht="18" x14ac:dyDescent="0.25">
      <c r="A79" s="76" t="s">
        <v>121</v>
      </c>
      <c r="B79" s="77">
        <v>5</v>
      </c>
      <c r="C79" s="75">
        <f t="shared" si="2"/>
        <v>6.0024009603841539E-3</v>
      </c>
      <c r="D79" s="78">
        <v>52</v>
      </c>
      <c r="E79" s="39"/>
      <c r="F79" s="40"/>
    </row>
    <row r="80" spans="1:14" ht="18" x14ac:dyDescent="0.25">
      <c r="A80" s="76" t="s">
        <v>163</v>
      </c>
      <c r="B80" s="77">
        <v>5</v>
      </c>
      <c r="C80" s="75">
        <f t="shared" si="2"/>
        <v>6.0024009603841539E-3</v>
      </c>
      <c r="D80" s="78">
        <v>53</v>
      </c>
      <c r="E80" s="39"/>
      <c r="F80" s="40"/>
    </row>
    <row r="81" spans="1:15" ht="18" x14ac:dyDescent="0.25">
      <c r="A81" s="76" t="s">
        <v>175</v>
      </c>
      <c r="B81" s="77">
        <v>5</v>
      </c>
      <c r="C81" s="75">
        <f t="shared" si="2"/>
        <v>6.0024009603841539E-3</v>
      </c>
      <c r="D81" s="78">
        <v>54</v>
      </c>
      <c r="E81" s="39"/>
      <c r="F81" s="40"/>
    </row>
    <row r="82" spans="1:15" ht="18" x14ac:dyDescent="0.25">
      <c r="A82" s="76" t="s">
        <v>108</v>
      </c>
      <c r="B82" s="77">
        <v>5</v>
      </c>
      <c r="C82" s="75">
        <f t="shared" si="2"/>
        <v>6.0024009603841539E-3</v>
      </c>
      <c r="D82" s="78">
        <v>55</v>
      </c>
      <c r="E82" s="39"/>
      <c r="F82" s="40"/>
    </row>
    <row r="83" spans="1:15" ht="18" x14ac:dyDescent="0.25">
      <c r="A83" s="76" t="s">
        <v>116</v>
      </c>
      <c r="B83" s="77">
        <v>5</v>
      </c>
      <c r="C83" s="75">
        <f t="shared" si="2"/>
        <v>6.0024009603841539E-3</v>
      </c>
      <c r="D83" s="78">
        <v>56</v>
      </c>
      <c r="E83" s="39"/>
      <c r="F83" s="40"/>
    </row>
    <row r="84" spans="1:15" ht="18" x14ac:dyDescent="0.25">
      <c r="A84" s="76" t="s">
        <v>134</v>
      </c>
      <c r="B84" s="77">
        <v>5</v>
      </c>
      <c r="C84" s="75">
        <f t="shared" si="2"/>
        <v>6.0024009603841539E-3</v>
      </c>
      <c r="D84" s="78">
        <v>57</v>
      </c>
      <c r="E84" s="39"/>
      <c r="F84" s="40"/>
    </row>
    <row r="85" spans="1:15" ht="18" x14ac:dyDescent="0.25">
      <c r="A85" s="76" t="s">
        <v>143</v>
      </c>
      <c r="B85" s="77">
        <v>5</v>
      </c>
      <c r="C85" s="75">
        <f t="shared" si="2"/>
        <v>6.0024009603841539E-3</v>
      </c>
      <c r="D85" s="78">
        <v>58</v>
      </c>
      <c r="E85" s="39"/>
      <c r="F85" s="40"/>
    </row>
    <row r="86" spans="1:15" ht="18" x14ac:dyDescent="0.25">
      <c r="A86" s="76" t="s">
        <v>110</v>
      </c>
      <c r="B86" s="77">
        <v>5</v>
      </c>
      <c r="C86" s="75">
        <f t="shared" si="2"/>
        <v>6.0024009603841539E-3</v>
      </c>
      <c r="D86" s="78">
        <v>59</v>
      </c>
      <c r="E86" s="39"/>
      <c r="F86" s="40"/>
    </row>
    <row r="87" spans="1:15" ht="18" x14ac:dyDescent="0.25">
      <c r="A87" s="76" t="s">
        <v>154</v>
      </c>
      <c r="B87" s="77">
        <v>4</v>
      </c>
      <c r="C87" s="75">
        <f t="shared" si="2"/>
        <v>4.8019207683073226E-3</v>
      </c>
      <c r="D87" s="78">
        <v>60</v>
      </c>
      <c r="E87" s="39"/>
      <c r="F87" s="40"/>
    </row>
    <row r="88" spans="1:15" ht="18" x14ac:dyDescent="0.25">
      <c r="A88" s="76" t="s">
        <v>162</v>
      </c>
      <c r="B88" s="77">
        <v>4</v>
      </c>
      <c r="C88" s="75">
        <f t="shared" si="2"/>
        <v>4.8019207683073226E-3</v>
      </c>
      <c r="D88" s="78">
        <v>61</v>
      </c>
      <c r="E88" s="39"/>
      <c r="F88" s="40"/>
    </row>
    <row r="89" spans="1:15" ht="18" x14ac:dyDescent="0.25">
      <c r="A89" s="76" t="s">
        <v>176</v>
      </c>
      <c r="B89" s="77">
        <v>4</v>
      </c>
      <c r="C89" s="75">
        <f t="shared" si="2"/>
        <v>4.8019207683073226E-3</v>
      </c>
      <c r="D89" s="78">
        <v>62</v>
      </c>
      <c r="E89" s="39"/>
      <c r="F89" s="40"/>
      <c r="O89"/>
    </row>
    <row r="90" spans="1:15" ht="18" x14ac:dyDescent="0.25">
      <c r="A90" s="76" t="s">
        <v>79</v>
      </c>
      <c r="B90" s="77">
        <v>4</v>
      </c>
      <c r="C90" s="75">
        <f t="shared" si="2"/>
        <v>4.8019207683073226E-3</v>
      </c>
      <c r="D90" s="78">
        <v>63</v>
      </c>
      <c r="E90" s="39"/>
      <c r="F90" s="40"/>
      <c r="I90" s="40"/>
    </row>
    <row r="91" spans="1:15" ht="18" x14ac:dyDescent="0.25">
      <c r="A91" s="76" t="s">
        <v>177</v>
      </c>
      <c r="B91" s="77">
        <v>4</v>
      </c>
      <c r="C91" s="75">
        <f t="shared" si="2"/>
        <v>4.8019207683073226E-3</v>
      </c>
      <c r="D91" s="78">
        <v>64</v>
      </c>
      <c r="E91" s="39"/>
      <c r="F91" s="40"/>
      <c r="I91" s="40"/>
    </row>
    <row r="92" spans="1:15" ht="18" x14ac:dyDescent="0.25">
      <c r="A92" s="76" t="s">
        <v>65</v>
      </c>
      <c r="B92" s="77">
        <v>4</v>
      </c>
      <c r="C92" s="75">
        <f t="shared" si="2"/>
        <v>4.8019207683073226E-3</v>
      </c>
      <c r="D92" s="78">
        <v>65</v>
      </c>
      <c r="E92" s="39"/>
      <c r="F92" s="40"/>
      <c r="I92" s="40"/>
    </row>
    <row r="93" spans="1:15" ht="18" x14ac:dyDescent="0.25">
      <c r="A93" s="76" t="s">
        <v>117</v>
      </c>
      <c r="B93" s="77">
        <v>4</v>
      </c>
      <c r="C93" s="75">
        <f t="shared" ref="C93:C125" si="5">B93/$E$18</f>
        <v>4.8019207683073226E-3</v>
      </c>
      <c r="D93" s="78">
        <v>66</v>
      </c>
      <c r="E93" s="39"/>
      <c r="F93" s="40"/>
      <c r="I93" s="40"/>
    </row>
    <row r="94" spans="1:15" ht="18" x14ac:dyDescent="0.25">
      <c r="A94" s="76" t="s">
        <v>120</v>
      </c>
      <c r="B94" s="77">
        <v>3</v>
      </c>
      <c r="C94" s="75">
        <f t="shared" si="5"/>
        <v>3.6014405762304922E-3</v>
      </c>
      <c r="D94" s="78">
        <v>67</v>
      </c>
      <c r="E94" s="39"/>
      <c r="F94" s="40"/>
      <c r="I94" s="40"/>
    </row>
    <row r="95" spans="1:15" ht="18" x14ac:dyDescent="0.25">
      <c r="A95" s="76" t="s">
        <v>148</v>
      </c>
      <c r="B95" s="77">
        <v>3</v>
      </c>
      <c r="C95" s="75">
        <f t="shared" si="5"/>
        <v>3.6014405762304922E-3</v>
      </c>
      <c r="D95" s="78">
        <v>68</v>
      </c>
      <c r="E95" s="39"/>
      <c r="F95" s="40"/>
    </row>
    <row r="96" spans="1:15" ht="18" x14ac:dyDescent="0.25">
      <c r="A96" s="76" t="s">
        <v>90</v>
      </c>
      <c r="B96" s="77">
        <v>3</v>
      </c>
      <c r="C96" s="75">
        <f t="shared" si="5"/>
        <v>3.6014405762304922E-3</v>
      </c>
      <c r="D96" s="78">
        <v>69</v>
      </c>
      <c r="E96" s="39"/>
      <c r="F96" s="40"/>
    </row>
    <row r="97" spans="1:6" ht="18" x14ac:dyDescent="0.25">
      <c r="A97" s="76" t="s">
        <v>85</v>
      </c>
      <c r="B97" s="77">
        <v>3</v>
      </c>
      <c r="C97" s="75">
        <f t="shared" si="5"/>
        <v>3.6014405762304922E-3</v>
      </c>
      <c r="D97" s="78">
        <v>70</v>
      </c>
      <c r="E97" s="39"/>
      <c r="F97" s="40"/>
    </row>
    <row r="98" spans="1:6" ht="18" x14ac:dyDescent="0.25">
      <c r="A98" s="76" t="s">
        <v>167</v>
      </c>
      <c r="B98" s="77">
        <v>3</v>
      </c>
      <c r="C98" s="75">
        <f t="shared" si="5"/>
        <v>3.6014405762304922E-3</v>
      </c>
      <c r="D98" s="78">
        <v>71</v>
      </c>
      <c r="E98" s="39"/>
      <c r="F98" s="40"/>
    </row>
    <row r="99" spans="1:6" ht="18" x14ac:dyDescent="0.25">
      <c r="A99" s="76" t="s">
        <v>164</v>
      </c>
      <c r="B99" s="77">
        <v>3</v>
      </c>
      <c r="C99" s="75">
        <f t="shared" si="5"/>
        <v>3.6014405762304922E-3</v>
      </c>
      <c r="D99" s="78">
        <v>72</v>
      </c>
      <c r="E99" s="39"/>
      <c r="F99" s="40"/>
    </row>
    <row r="100" spans="1:6" ht="18" x14ac:dyDescent="0.25">
      <c r="A100" s="76" t="s">
        <v>119</v>
      </c>
      <c r="B100" s="77">
        <v>3</v>
      </c>
      <c r="C100" s="75">
        <f t="shared" si="5"/>
        <v>3.6014405762304922E-3</v>
      </c>
      <c r="D100" s="78">
        <v>73</v>
      </c>
      <c r="E100" s="39"/>
      <c r="F100" s="40"/>
    </row>
    <row r="101" spans="1:6" ht="18" x14ac:dyDescent="0.25">
      <c r="A101" s="76" t="s">
        <v>101</v>
      </c>
      <c r="B101" s="77">
        <v>3</v>
      </c>
      <c r="C101" s="75">
        <f t="shared" si="5"/>
        <v>3.6014405762304922E-3</v>
      </c>
      <c r="D101" s="78">
        <v>74</v>
      </c>
      <c r="E101" s="39"/>
      <c r="F101" s="40"/>
    </row>
    <row r="102" spans="1:6" ht="18" x14ac:dyDescent="0.25">
      <c r="A102" s="76" t="s">
        <v>178</v>
      </c>
      <c r="B102" s="77">
        <v>2</v>
      </c>
      <c r="C102" s="75">
        <f t="shared" si="5"/>
        <v>2.4009603841536613E-3</v>
      </c>
      <c r="D102" s="78">
        <v>75</v>
      </c>
      <c r="E102" s="39"/>
      <c r="F102" s="40"/>
    </row>
    <row r="103" spans="1:6" ht="18" x14ac:dyDescent="0.25">
      <c r="A103" s="76" t="s">
        <v>179</v>
      </c>
      <c r="B103" s="77">
        <v>2</v>
      </c>
      <c r="C103" s="75">
        <f t="shared" si="5"/>
        <v>2.4009603841536613E-3</v>
      </c>
      <c r="D103" s="78">
        <v>76</v>
      </c>
      <c r="E103" s="39"/>
      <c r="F103" s="40"/>
    </row>
    <row r="104" spans="1:6" ht="18" x14ac:dyDescent="0.25">
      <c r="A104" s="76" t="s">
        <v>157</v>
      </c>
      <c r="B104" s="77">
        <v>2</v>
      </c>
      <c r="C104" s="75">
        <f t="shared" si="5"/>
        <v>2.4009603841536613E-3</v>
      </c>
      <c r="D104" s="78">
        <v>77</v>
      </c>
      <c r="E104" s="39"/>
      <c r="F104" s="40"/>
    </row>
    <row r="105" spans="1:6" ht="18" x14ac:dyDescent="0.25">
      <c r="A105" s="76" t="s">
        <v>138</v>
      </c>
      <c r="B105" s="76">
        <v>2</v>
      </c>
      <c r="C105" s="75">
        <f t="shared" si="5"/>
        <v>2.4009603841536613E-3</v>
      </c>
      <c r="D105" s="78">
        <v>78</v>
      </c>
      <c r="E105" s="39"/>
      <c r="F105" s="40"/>
    </row>
    <row r="106" spans="1:6" ht="18" x14ac:dyDescent="0.25">
      <c r="A106" s="76" t="s">
        <v>180</v>
      </c>
      <c r="B106" s="76">
        <v>2</v>
      </c>
      <c r="C106" s="75">
        <f t="shared" si="5"/>
        <v>2.4009603841536613E-3</v>
      </c>
      <c r="D106" s="78">
        <v>79</v>
      </c>
      <c r="E106" s="39"/>
      <c r="F106" s="40"/>
    </row>
    <row r="107" spans="1:6" ht="18" x14ac:dyDescent="0.25">
      <c r="A107" s="124" t="s">
        <v>149</v>
      </c>
      <c r="B107" s="124">
        <v>2</v>
      </c>
      <c r="C107" s="75">
        <f t="shared" si="5"/>
        <v>2.4009603841536613E-3</v>
      </c>
      <c r="D107" s="78">
        <v>80</v>
      </c>
      <c r="E107" s="39"/>
      <c r="F107" s="40"/>
    </row>
    <row r="108" spans="1:6" ht="18" x14ac:dyDescent="0.25">
      <c r="A108" s="124" t="s">
        <v>181</v>
      </c>
      <c r="B108" s="124">
        <v>2</v>
      </c>
      <c r="C108" s="75">
        <f t="shared" si="5"/>
        <v>2.4009603841536613E-3</v>
      </c>
      <c r="D108" s="78">
        <v>81</v>
      </c>
      <c r="E108" s="39"/>
      <c r="F108" s="40"/>
    </row>
    <row r="109" spans="1:6" ht="18" x14ac:dyDescent="0.25">
      <c r="A109" s="124" t="s">
        <v>166</v>
      </c>
      <c r="B109" s="124">
        <v>2</v>
      </c>
      <c r="C109" s="75">
        <f t="shared" si="5"/>
        <v>2.4009603841536613E-3</v>
      </c>
      <c r="D109" s="78">
        <v>82</v>
      </c>
      <c r="E109" s="39"/>
      <c r="F109" s="40"/>
    </row>
    <row r="110" spans="1:6" ht="18" x14ac:dyDescent="0.25">
      <c r="A110" s="124" t="s">
        <v>182</v>
      </c>
      <c r="B110" s="124">
        <v>2</v>
      </c>
      <c r="C110" s="75">
        <f t="shared" si="5"/>
        <v>2.4009603841536613E-3</v>
      </c>
      <c r="D110" s="78">
        <v>83</v>
      </c>
      <c r="E110" s="39"/>
      <c r="F110" s="40"/>
    </row>
    <row r="111" spans="1:6" ht="18" x14ac:dyDescent="0.25">
      <c r="A111" s="124" t="s">
        <v>60</v>
      </c>
      <c r="B111" s="124">
        <v>2</v>
      </c>
      <c r="C111" s="75">
        <f t="shared" si="5"/>
        <v>2.4009603841536613E-3</v>
      </c>
      <c r="D111" s="78">
        <v>84</v>
      </c>
      <c r="E111" s="39"/>
      <c r="F111" s="40"/>
    </row>
    <row r="112" spans="1:6" ht="18" x14ac:dyDescent="0.25">
      <c r="A112" s="124" t="s">
        <v>183</v>
      </c>
      <c r="B112" s="124">
        <v>1</v>
      </c>
      <c r="C112" s="75">
        <f t="shared" si="5"/>
        <v>1.2004801920768306E-3</v>
      </c>
      <c r="D112" s="78">
        <v>85</v>
      </c>
      <c r="E112" s="39"/>
      <c r="F112" s="40"/>
    </row>
    <row r="113" spans="1:6" ht="18" x14ac:dyDescent="0.25">
      <c r="A113" s="124" t="s">
        <v>156</v>
      </c>
      <c r="B113" s="124">
        <v>1</v>
      </c>
      <c r="C113" s="75">
        <f t="shared" si="5"/>
        <v>1.2004801920768306E-3</v>
      </c>
      <c r="D113" s="78">
        <v>86</v>
      </c>
      <c r="E113" s="39"/>
      <c r="F113" s="40"/>
    </row>
    <row r="114" spans="1:6" ht="18" x14ac:dyDescent="0.25">
      <c r="A114" s="124" t="s">
        <v>144</v>
      </c>
      <c r="B114" s="124">
        <v>1</v>
      </c>
      <c r="C114" s="75">
        <f t="shared" si="5"/>
        <v>1.2004801920768306E-3</v>
      </c>
      <c r="D114" s="78">
        <v>87</v>
      </c>
      <c r="E114" s="39"/>
      <c r="F114" s="40"/>
    </row>
    <row r="115" spans="1:6" ht="18" x14ac:dyDescent="0.25">
      <c r="A115" s="124" t="s">
        <v>147</v>
      </c>
      <c r="B115" s="124">
        <v>1</v>
      </c>
      <c r="C115" s="75">
        <f t="shared" si="5"/>
        <v>1.2004801920768306E-3</v>
      </c>
      <c r="D115" s="78">
        <v>88</v>
      </c>
      <c r="E115" s="39"/>
      <c r="F115" s="40"/>
    </row>
    <row r="116" spans="1:6" x14ac:dyDescent="0.25">
      <c r="A116" s="124" t="s">
        <v>184</v>
      </c>
      <c r="B116" s="125">
        <v>1</v>
      </c>
      <c r="C116" s="75">
        <f t="shared" si="5"/>
        <v>1.2004801920768306E-3</v>
      </c>
      <c r="D116" s="78">
        <v>89</v>
      </c>
    </row>
    <row r="117" spans="1:6" x14ac:dyDescent="0.25">
      <c r="A117" s="124" t="s">
        <v>160</v>
      </c>
      <c r="B117" s="124">
        <v>1</v>
      </c>
      <c r="C117" s="75">
        <f t="shared" si="5"/>
        <v>1.2004801920768306E-3</v>
      </c>
      <c r="D117" s="78">
        <v>90</v>
      </c>
    </row>
    <row r="118" spans="1:6" x14ac:dyDescent="0.25">
      <c r="A118" s="124" t="s">
        <v>185</v>
      </c>
      <c r="B118" s="124">
        <v>1</v>
      </c>
      <c r="C118" s="75">
        <f t="shared" si="5"/>
        <v>1.2004801920768306E-3</v>
      </c>
      <c r="D118" s="78">
        <v>91</v>
      </c>
    </row>
    <row r="119" spans="1:6" x14ac:dyDescent="0.25">
      <c r="A119" s="124" t="s">
        <v>109</v>
      </c>
      <c r="B119" s="124">
        <v>1</v>
      </c>
      <c r="C119" s="75">
        <f t="shared" si="5"/>
        <v>1.2004801920768306E-3</v>
      </c>
      <c r="D119" s="78">
        <v>92</v>
      </c>
    </row>
    <row r="120" spans="1:6" x14ac:dyDescent="0.25">
      <c r="A120" s="124" t="s">
        <v>186</v>
      </c>
      <c r="B120" s="124">
        <v>1</v>
      </c>
      <c r="C120" s="75">
        <f t="shared" si="5"/>
        <v>1.2004801920768306E-3</v>
      </c>
      <c r="D120" s="78">
        <v>93</v>
      </c>
    </row>
    <row r="121" spans="1:6" x14ac:dyDescent="0.25">
      <c r="A121" s="124" t="s">
        <v>187</v>
      </c>
      <c r="B121" s="124">
        <v>1</v>
      </c>
      <c r="C121" s="75">
        <f t="shared" si="5"/>
        <v>1.2004801920768306E-3</v>
      </c>
      <c r="D121" s="78">
        <v>94</v>
      </c>
    </row>
    <row r="122" spans="1:6" x14ac:dyDescent="0.25">
      <c r="A122" s="124" t="s">
        <v>165</v>
      </c>
      <c r="B122" s="124">
        <v>1</v>
      </c>
      <c r="C122" s="75">
        <f t="shared" si="5"/>
        <v>1.2004801920768306E-3</v>
      </c>
      <c r="D122" s="78">
        <v>95</v>
      </c>
    </row>
    <row r="123" spans="1:6" x14ac:dyDescent="0.25">
      <c r="A123" s="124" t="s">
        <v>188</v>
      </c>
      <c r="B123" s="124">
        <v>1</v>
      </c>
      <c r="C123" s="75">
        <f t="shared" si="5"/>
        <v>1.2004801920768306E-3</v>
      </c>
      <c r="D123" s="78">
        <v>96</v>
      </c>
    </row>
    <row r="124" spans="1:6" x14ac:dyDescent="0.25">
      <c r="A124" s="124" t="s">
        <v>189</v>
      </c>
      <c r="B124" s="124">
        <v>1</v>
      </c>
      <c r="C124" s="75">
        <f t="shared" si="5"/>
        <v>1.2004801920768306E-3</v>
      </c>
      <c r="D124" s="78">
        <v>97</v>
      </c>
    </row>
    <row r="125" spans="1:6" x14ac:dyDescent="0.25">
      <c r="A125" s="124" t="s">
        <v>190</v>
      </c>
      <c r="B125" s="126">
        <v>18</v>
      </c>
      <c r="C125" s="75">
        <f t="shared" si="5"/>
        <v>2.1608643457382955E-2</v>
      </c>
      <c r="D125" s="77"/>
    </row>
    <row r="126" spans="1:6" x14ac:dyDescent="0.25">
      <c r="A126" s="126" t="s">
        <v>25</v>
      </c>
      <c r="B126" s="124">
        <f>SUM(B28:B125)</f>
        <v>833</v>
      </c>
      <c r="C126" s="124"/>
      <c r="D126" s="124"/>
    </row>
  </sheetData>
  <sortState xmlns:xlrd2="http://schemas.microsoft.com/office/spreadsheetml/2017/richdata2" ref="L29:N41">
    <sortCondition descending="1" ref="M29:M41"/>
  </sortState>
  <mergeCells count="4">
    <mergeCell ref="G20:H20"/>
    <mergeCell ref="G21:H21"/>
    <mergeCell ref="G18:H18"/>
    <mergeCell ref="G17:H17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2021-01-20T16:40:48Z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