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20201028" sheetId="1" r:id="rId1"/>
  </sheets>
  <definedNames>
    <definedName name="_xlnm._FilterDatabase" localSheetId="0" hidden="1">'20201028'!$F$43:$H$56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L10" i="1" l="1"/>
  <c r="K8" i="1"/>
  <c r="L4" i="1" s="1"/>
  <c r="B132" i="1" l="1"/>
  <c r="C126" i="1" s="1"/>
  <c r="C128" i="1" l="1"/>
  <c r="C129" i="1"/>
  <c r="C127" i="1"/>
  <c r="C130" i="1"/>
  <c r="C23" i="1" l="1"/>
  <c r="C22" i="1"/>
  <c r="C116" i="1" l="1"/>
  <c r="C120" i="1"/>
  <c r="C124" i="1"/>
  <c r="C117" i="1"/>
  <c r="C121" i="1"/>
  <c r="C125" i="1"/>
  <c r="C123" i="1"/>
  <c r="C118" i="1"/>
  <c r="C122" i="1"/>
  <c r="C119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30" i="1"/>
  <c r="G57" i="1"/>
  <c r="C131" i="1" l="1"/>
  <c r="H53" i="1"/>
  <c r="H54" i="1" l="1"/>
  <c r="H51" i="1"/>
  <c r="H52" i="1"/>
  <c r="H55" i="1"/>
  <c r="H46" i="1"/>
  <c r="H48" i="1"/>
  <c r="H50" i="1"/>
  <c r="H49" i="1"/>
  <c r="H57" i="1"/>
  <c r="H56" i="1"/>
  <c r="H47" i="1"/>
  <c r="H45" i="1"/>
  <c r="B12" i="1" l="1"/>
  <c r="E18" i="1" l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<sst xmlns="http://schemas.openxmlformats.org/spreadsheetml/2006/main" count="170" uniqueCount="156">
  <si>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</si>
  <si>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</si>
  <si>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</si>
  <si>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</si>
  <si>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</si>
  <si>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</si>
  <si>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</si>
  <si>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</si>
  <si>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</si>
  <si>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</si>
  <si>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</si>
  <si>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</si>
  <si>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</si>
  <si>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</si>
  <si>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</si>
  <si>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</si>
  <si>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</si>
  <si>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</si>
  <si>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</si>
  <si>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</si>
  <si>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</si>
  <si>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</si>
  <si>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</si>
  <si>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</si>
  <si>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</si>
  <si>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</si>
  <si>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</si>
  <si>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</si>
  <si>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</si>
  <si>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</si>
  <si>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</si>
  <si>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</si>
  <si>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</si>
  <si>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No identificado</t>
  </si>
  <si>
    <t>MORTALIDAD/10.000</t>
  </si>
  <si>
    <t>Valdespartera-Montecanal</t>
  </si>
  <si>
    <t>Sagasta-Ruiseñores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</si>
  <si>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</si>
  <si>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</si>
  <si>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</si>
  <si>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</si>
  <si>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</si>
  <si>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</si>
  <si>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</si>
  <si>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</si>
  <si>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</si>
  <si>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</si>
  <si>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</si>
  <si>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</si>
  <si>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</si>
  <si>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</si>
  <si>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Madre Vedruna-Miraflores</t>
  </si>
  <si>
    <t>Casablanca</t>
  </si>
  <si>
    <t>Las Fuentes Norte</t>
  </si>
  <si>
    <t>Arrabal</t>
  </si>
  <si>
    <t>Actur Sur</t>
  </si>
  <si>
    <t>Romareda - Seminario</t>
  </si>
  <si>
    <t>Teruel Ensanche</t>
  </si>
  <si>
    <t>Teruel Centro</t>
  </si>
  <si>
    <t>Independencia</t>
  </si>
  <si>
    <t>Venecia</t>
  </si>
  <si>
    <t>Delicias Norte</t>
  </si>
  <si>
    <t>La Almunia de Doña Godina</t>
  </si>
  <si>
    <t>Épila</t>
  </si>
  <si>
    <t>Rebolería</t>
  </si>
  <si>
    <t>Univérsitas</t>
  </si>
  <si>
    <t>San José Sur</t>
  </si>
  <si>
    <t>Grañén</t>
  </si>
  <si>
    <t>San José Centro</t>
  </si>
  <si>
    <t>Ejea de los Caballeros</t>
  </si>
  <si>
    <t>Hernán Cortés</t>
  </si>
  <si>
    <t>Casetas</t>
  </si>
  <si>
    <t>Zalfonada</t>
  </si>
  <si>
    <t>Torre Ramona</t>
  </si>
  <si>
    <t>Valdefierro</t>
  </si>
  <si>
    <t>María de Huerva</t>
  </si>
  <si>
    <t>Albarracín</t>
  </si>
  <si>
    <t>Monzón Urbano</t>
  </si>
  <si>
    <t>Oliver</t>
  </si>
  <si>
    <t>Jaca</t>
  </si>
  <si>
    <t>San José Norte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</si>
  <si>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</si>
  <si>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</si>
  <si>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</si>
  <si>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</si>
  <si>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</si>
  <si>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</si>
  <si>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</si>
  <si>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Calanda</t>
  </si>
  <si>
    <t>Fuentes de Ebro</t>
  </si>
  <si>
    <t>Almozara</t>
  </si>
  <si>
    <t>Bombarda</t>
  </si>
  <si>
    <t>Actur Oeste</t>
  </si>
  <si>
    <t>Zuera</t>
  </si>
  <si>
    <t>Huesca Rural</t>
  </si>
  <si>
    <t>Fraga</t>
  </si>
  <si>
    <t>Illueca</t>
  </si>
  <si>
    <t>Tarazona</t>
  </si>
  <si>
    <t>Híjar</t>
  </si>
  <si>
    <t>Alfajarín</t>
  </si>
  <si>
    <t>Total casos confirmados en Aragón</t>
  </si>
  <si>
    <t>Alagón</t>
  </si>
  <si>
    <t>Daroca</t>
  </si>
  <si>
    <t>San Pablo</t>
  </si>
  <si>
    <t>Cariñena</t>
  </si>
  <si>
    <t>Cuarte de Huerva</t>
  </si>
  <si>
    <t>Andorra</t>
  </si>
  <si>
    <t>Mequinenza</t>
  </si>
  <si>
    <t>Sabiñánigo</t>
  </si>
  <si>
    <t>Albalate de Cinca</t>
  </si>
  <si>
    <t>Lafortunada</t>
  </si>
  <si>
    <t>Alcorisa</t>
  </si>
  <si>
    <t>Almudévar</t>
  </si>
  <si>
    <t>Sabiñán</t>
  </si>
  <si>
    <t>ZARAGOZA II</t>
  </si>
  <si>
    <t>Valderrobres</t>
  </si>
  <si>
    <t>Utrillas</t>
  </si>
  <si>
    <t>Binéfar</t>
  </si>
  <si>
    <t>CALATAYUD</t>
  </si>
  <si>
    <t>Calatayud Urbana</t>
  </si>
  <si>
    <t>Abiego</t>
  </si>
  <si>
    <t>Berbegal</t>
  </si>
  <si>
    <t>Maella</t>
  </si>
  <si>
    <t>Bujaraloz</t>
  </si>
  <si>
    <t>Tauste</t>
  </si>
  <si>
    <t>Villamayor</t>
  </si>
  <si>
    <t>Sarrión</t>
  </si>
  <si>
    <t>Monreal del Campo</t>
  </si>
  <si>
    <t>Campo de Belchite</t>
  </si>
  <si>
    <t>Mora de Rubielos</t>
  </si>
  <si>
    <t>Sádaba</t>
  </si>
  <si>
    <t>Distribución por provincias: en 21 casos confirmads no ha sido posible identificar la provincia de procedencia</t>
  </si>
  <si>
    <t>Distribución por síntomas: en 17 casos confirmados no ha sido posible identificar la existencia o no de sintomatología</t>
  </si>
  <si>
    <t>Cedrillas</t>
  </si>
  <si>
    <t>Sariñena</t>
  </si>
  <si>
    <t>Aliaga</t>
  </si>
  <si>
    <t>Borja</t>
  </si>
  <si>
    <t>Graus</t>
  </si>
  <si>
    <t>Ayerbe</t>
  </si>
  <si>
    <t>Muniesa</t>
  </si>
  <si>
    <t>Fernando El Católico</t>
  </si>
  <si>
    <t>Castejon de Sos</t>
  </si>
  <si>
    <t>Aínsa</t>
  </si>
  <si>
    <t>Sástago</t>
  </si>
  <si>
    <t>Distribución por edad y sexo: en 54 casos confirmados no ha sido posible identificar la edad o el sexo</t>
  </si>
  <si>
    <t>Distribución por Sector Sanitario: en 83 casos confirmado no ha sido posible identificar el sector sanitario.</t>
  </si>
  <si>
    <t>Gallur</t>
  </si>
  <si>
    <t>Torrero La Paz</t>
  </si>
  <si>
    <t>Caspe</t>
  </si>
  <si>
    <t>Biescas-Valle De Tena</t>
  </si>
  <si>
    <t>Alfambra</t>
  </si>
  <si>
    <t>Benabarre</t>
  </si>
  <si>
    <t>Cella</t>
  </si>
  <si>
    <t>Tamarite de Litera</t>
  </si>
  <si>
    <t>Villarroya de La Sierra</t>
  </si>
  <si>
    <t>Distribución por Zona Básica de Salud (ZBS): en 83 casos confirmado no ha sido posible identificar la zona básica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</si>
</sst>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2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12" fillId="15" borderId="19" xfId="0" applyFont="1" applyFill="1" applyBorder="1" applyAlignment="1">
      <alignment horizontal="left"/>
    </xf>
    <xf numFmtId="10" fontId="9" fillId="15" borderId="21" xfId="1" applyNumberFormat="1" applyFont="1" applyFill="1" applyBorder="1" applyAlignment="1">
      <alignment horizontal="right" vertical="center" wrapText="1"/>
    </xf>
    <xf numFmtId="0" fontId="12" fillId="15" borderId="11" xfId="0" applyFont="1" applyFill="1" applyBorder="1" applyAlignment="1">
      <alignment horizontal="left"/>
    </xf>
    <xf numFmtId="10" fontId="9" fillId="15" borderId="12" xfId="1" applyNumberFormat="1" applyFont="1" applyFill="1" applyBorder="1" applyAlignment="1">
      <alignment horizontal="right" vertical="center" wrapText="1"/>
    </xf>
    <xf numFmtId="0" fontId="12" fillId="16" borderId="11" xfId="0" applyFont="1" applyFill="1" applyBorder="1" applyAlignment="1">
      <alignment horizontal="left"/>
    </xf>
    <xf numFmtId="10" fontId="9" fillId="16" borderId="12" xfId="1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8" borderId="11" xfId="0" applyFont="1" applyFill="1" applyBorder="1" applyAlignment="1">
      <alignment horizontal="left"/>
    </xf>
    <xf numFmtId="0" fontId="9" fillId="18" borderId="5" xfId="0" applyNumberFormat="1" applyFont="1" applyFill="1" applyBorder="1"/>
    <xf numFmtId="10" fontId="9" fillId="18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9" fontId="0" fillId="0" borderId="0" xfId="1" applyFont="1"/>
    <xf numFmtId="0" fontId="10" fillId="19" borderId="16" xfId="0" applyFont="1" applyFill="1" applyBorder="1" applyAlignment="1">
      <alignment horizontal="left"/>
    </xf>
    <xf numFmtId="0" fontId="10" fillId="19" borderId="6" xfId="0" applyNumberFormat="1" applyFont="1" applyFill="1" applyBorder="1"/>
    <xf numFmtId="10" fontId="10" fillId="19" borderId="17" xfId="0" applyNumberFormat="1" applyFont="1" applyFill="1" applyBorder="1" applyAlignment="1">
      <alignment horizontal="right" vertical="center" wrapText="1"/>
    </xf>
    <xf numFmtId="0" fontId="15" fillId="15" borderId="20" xfId="0" applyNumberFormat="1" applyFont="1" applyFill="1" applyBorder="1"/>
    <xf numFmtId="0" fontId="15" fillId="16" borderId="5" xfId="0" applyNumberFormat="1" applyFont="1" applyFill="1" applyBorder="1"/>
    <xf numFmtId="0" fontId="15" fillId="15" borderId="5" xfId="0" applyNumberFormat="1" applyFont="1" applyFill="1" applyBorder="1"/>
    <xf numFmtId="0" fontId="1" fillId="17" borderId="9" xfId="0" applyFont="1" applyFill="1" applyBorder="1" applyAlignment="1">
      <alignment horizontal="center" vertical="center"/>
    </xf>
    <xf numFmtId="0" fontId="0" fillId="17" borderId="10" xfId="0" applyFill="1" applyBorder="1" applyAlignment="1"/>
    <xf numFmtId="0" fontId="0" fillId="17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7C80"/>
      <color rgb="FF66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A11" zoomScaleNormal="100" workbookViewId="0">
      <selection activeCell="L16" sqref="L16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23.85546875" customWidth="1"/>
    <col min="7" max="7" width="16.85546875" customWidth="1"/>
    <col min="8" max="8" width="13.42578125" customWidth="1"/>
  </cols>
  <sheetData>
    <row r="1" spans="1:12" ht="15" customHeight="1" thickBot="1" x14ac:dyDescent="0.3">
      <c r="A1" s="47" t="s">
        <v>144</v>
      </c>
    </row>
    <row r="2" spans="1:12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  <c r="K2">
        <v>5</v>
      </c>
    </row>
    <row r="3" spans="1:12" ht="15" customHeight="1" thickBot="1" x14ac:dyDescent="0.3">
      <c r="A3" s="1" t="s">
        <v>4</v>
      </c>
      <c r="B3" s="26">
        <v>3</v>
      </c>
      <c r="C3" s="27">
        <v>1</v>
      </c>
      <c r="D3" s="9">
        <f>B3+C3</f>
        <v>4</v>
      </c>
      <c r="E3" s="16">
        <f>D3/$D$12</f>
        <v>3.5810205908683975E-3</v>
      </c>
      <c r="F3" s="4">
        <f>E3</f>
        <v>3.5810205908683975E-3</v>
      </c>
      <c r="K3">
        <v>7</v>
      </c>
    </row>
    <row r="4" spans="1:12" ht="15" customHeight="1" thickBot="1" x14ac:dyDescent="0.3">
      <c r="A4" s="1" t="s">
        <v>5</v>
      </c>
      <c r="B4" s="28">
        <v>62</v>
      </c>
      <c r="C4" s="22">
        <v>53</v>
      </c>
      <c r="D4" s="9">
        <f t="shared" ref="D4:D11" si="0">B4+C4</f>
        <v>115</v>
      </c>
      <c r="E4" s="16">
        <f t="shared" ref="E4:E11" si="1">D4/$D$12</f>
        <v>0.10295434198746643</v>
      </c>
      <c r="F4" s="46">
        <f>F3+E4</f>
        <v>0.10653536257833483</v>
      </c>
      <c r="K4">
        <v>252</v>
      </c>
      <c r="L4" s="96">
        <f>K4/K8</f>
        <v>0.59294117647058819</v>
      </c>
    </row>
    <row r="5" spans="1:12" ht="15" customHeight="1" thickBot="1" x14ac:dyDescent="0.3">
      <c r="A5" s="1" t="s">
        <v>6</v>
      </c>
      <c r="B5" s="28">
        <v>83</v>
      </c>
      <c r="C5" s="22">
        <v>61</v>
      </c>
      <c r="D5" s="9">
        <f t="shared" si="0"/>
        <v>144</v>
      </c>
      <c r="E5" s="16">
        <f t="shared" si="1"/>
        <v>0.12891674127126232</v>
      </c>
      <c r="F5" s="4">
        <f>F4+E5</f>
        <v>0.23545210384959714</v>
      </c>
      <c r="K5">
        <v>3</v>
      </c>
    </row>
    <row r="6" spans="1:12" ht="15" customHeight="1" thickBot="1" x14ac:dyDescent="0.3">
      <c r="A6" s="1" t="s">
        <v>7</v>
      </c>
      <c r="B6" s="28">
        <v>66</v>
      </c>
      <c r="C6" s="22">
        <v>67</v>
      </c>
      <c r="D6" s="9">
        <f t="shared" si="0"/>
        <v>133</v>
      </c>
      <c r="E6" s="16">
        <f t="shared" si="1"/>
        <v>0.11906893464637422</v>
      </c>
      <c r="F6" s="10">
        <f t="shared" ref="F6:F11" si="2">F5+E6</f>
        <v>0.35452103849597139</v>
      </c>
      <c r="K6">
        <v>85</v>
      </c>
    </row>
    <row r="7" spans="1:12" ht="15" customHeight="1" thickBot="1" x14ac:dyDescent="0.3">
      <c r="A7" s="1" t="s">
        <v>8</v>
      </c>
      <c r="B7" s="28">
        <v>88</v>
      </c>
      <c r="C7" s="22">
        <v>90</v>
      </c>
      <c r="D7" s="9">
        <f t="shared" si="0"/>
        <v>178</v>
      </c>
      <c r="E7" s="16">
        <f t="shared" si="1"/>
        <v>0.15935541629364369</v>
      </c>
      <c r="F7" s="10">
        <f t="shared" si="2"/>
        <v>0.51387645478961508</v>
      </c>
      <c r="K7">
        <v>73</v>
      </c>
    </row>
    <row r="8" spans="1:12" ht="15" customHeight="1" thickBot="1" x14ac:dyDescent="0.3">
      <c r="A8" s="1" t="s">
        <v>9</v>
      </c>
      <c r="B8" s="28">
        <v>101</v>
      </c>
      <c r="C8" s="22">
        <v>96</v>
      </c>
      <c r="D8" s="9">
        <f t="shared" si="0"/>
        <v>197</v>
      </c>
      <c r="E8" s="16">
        <f t="shared" si="1"/>
        <v>0.17636526410026857</v>
      </c>
      <c r="F8" s="4">
        <f t="shared" si="2"/>
        <v>0.69024171888988362</v>
      </c>
      <c r="K8">
        <f>SUM(K2:K7)</f>
        <v>425</v>
      </c>
    </row>
    <row r="9" spans="1:12" ht="15" customHeight="1" thickBot="1" x14ac:dyDescent="0.3">
      <c r="A9" s="1" t="s">
        <v>10</v>
      </c>
      <c r="B9" s="28">
        <v>78</v>
      </c>
      <c r="C9" s="22">
        <v>70</v>
      </c>
      <c r="D9" s="9">
        <f t="shared" si="0"/>
        <v>148</v>
      </c>
      <c r="E9" s="16">
        <f t="shared" si="1"/>
        <v>0.13249776186213072</v>
      </c>
      <c r="F9" s="4">
        <f t="shared" si="2"/>
        <v>0.82273948075201431</v>
      </c>
    </row>
    <row r="10" spans="1:12" ht="15" customHeight="1" thickBot="1" x14ac:dyDescent="0.3">
      <c r="A10" s="1" t="s">
        <v>11</v>
      </c>
      <c r="B10" s="28">
        <v>57</v>
      </c>
      <c r="C10" s="22">
        <v>39</v>
      </c>
      <c r="D10" s="9">
        <f t="shared" si="0"/>
        <v>96</v>
      </c>
      <c r="E10" s="16">
        <f t="shared" si="1"/>
        <v>8.5944494180841546E-2</v>
      </c>
      <c r="F10" s="4">
        <f t="shared" si="2"/>
        <v>0.90868397493285591</v>
      </c>
      <c r="L10" s="96">
        <f>957/(1171-77)</f>
        <v>0.8747714808043876</v>
      </c>
    </row>
    <row r="11" spans="1:12" ht="15" customHeight="1" thickBot="1" x14ac:dyDescent="0.3">
      <c r="A11" s="1" t="s">
        <v>12</v>
      </c>
      <c r="B11" s="28">
        <v>37</v>
      </c>
      <c r="C11" s="22">
        <v>65</v>
      </c>
      <c r="D11" s="9">
        <f t="shared" si="0"/>
        <v>102</v>
      </c>
      <c r="E11" s="20">
        <f t="shared" si="1"/>
        <v>9.1316025067144133E-2</v>
      </c>
      <c r="F11" s="4">
        <f t="shared" si="2"/>
        <v>1</v>
      </c>
    </row>
    <row r="12" spans="1:12" ht="15" customHeight="1" thickBot="1" x14ac:dyDescent="0.3">
      <c r="A12" s="39" t="s">
        <v>30</v>
      </c>
      <c r="B12" s="40">
        <f>SUM(B3:B11)</f>
        <v>575</v>
      </c>
      <c r="C12" s="40">
        <f>SUM(C3:C11)</f>
        <v>542</v>
      </c>
      <c r="D12" s="85">
        <f>SUM(D3:D11)</f>
        <v>1117</v>
      </c>
    </row>
    <row r="13" spans="1:12" ht="15" customHeight="1" x14ac:dyDescent="0.25">
      <c r="A13" s="5"/>
      <c r="B13" s="8">
        <f>B12/D12</f>
        <v>0.51477170993733212</v>
      </c>
      <c r="C13" s="8">
        <f>C12/D12</f>
        <v>0.48522829006266788</v>
      </c>
      <c r="D13" s="6"/>
    </row>
    <row r="14" spans="1:12" ht="15" customHeight="1" x14ac:dyDescent="0.25">
      <c r="A14" s="5"/>
      <c r="B14" s="8"/>
      <c r="C14" s="8"/>
      <c r="D14" s="6"/>
      <c r="E14" s="89"/>
    </row>
    <row r="15" spans="1:12" ht="15" customHeight="1" x14ac:dyDescent="0.25">
      <c r="A15" s="7"/>
      <c r="B15" s="7"/>
      <c r="C15" s="7"/>
      <c r="D15" s="7"/>
      <c r="E15" s="89"/>
    </row>
    <row r="16" spans="1:12" ht="15" customHeight="1" thickBot="1" x14ac:dyDescent="0.3">
      <c r="A16" s="47" t="s">
        <v>131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45</v>
      </c>
      <c r="E17" s="13" t="s">
        <v>3</v>
      </c>
      <c r="G17" s="103" t="s">
        <v>22</v>
      </c>
      <c r="H17" s="104"/>
      <c r="I17" s="105"/>
    </row>
    <row r="18" spans="1:10" ht="15.75" thickBot="1" x14ac:dyDescent="0.3">
      <c r="A18" s="23">
        <v>268</v>
      </c>
      <c r="B18" s="24">
        <v>91</v>
      </c>
      <c r="C18" s="24">
        <v>779</v>
      </c>
      <c r="D18" s="25">
        <v>33</v>
      </c>
      <c r="E18" s="86">
        <f>SUM(A18:D18)</f>
        <v>1171</v>
      </c>
      <c r="G18" s="106">
        <v>0.03</v>
      </c>
      <c r="H18" s="107"/>
      <c r="I18" s="108"/>
    </row>
    <row r="19" spans="1:10" ht="15.75" thickBot="1" x14ac:dyDescent="0.3">
      <c r="A19" s="17">
        <f>A18/$E$18</f>
        <v>0.22886421861656703</v>
      </c>
      <c r="B19" s="17">
        <f t="shared" ref="B19:D19" si="3">B18/$E$18</f>
        <v>7.7711357813834328E-2</v>
      </c>
      <c r="C19" s="17">
        <f t="shared" si="3"/>
        <v>0.6652433817250214</v>
      </c>
      <c r="D19" s="17">
        <f t="shared" si="3"/>
        <v>2.8181041844577284E-2</v>
      </c>
      <c r="E19" s="2"/>
    </row>
    <row r="20" spans="1:10" ht="15.75" thickBot="1" x14ac:dyDescent="0.3">
      <c r="G20" s="103" t="s">
        <v>34</v>
      </c>
      <c r="H20" s="104"/>
      <c r="I20" s="105"/>
    </row>
    <row r="21" spans="1:10" ht="15.75" thickBot="1" x14ac:dyDescent="0.3">
      <c r="A21" s="48" t="s">
        <v>132</v>
      </c>
      <c r="G21" s="109">
        <v>12.5</v>
      </c>
      <c r="H21" s="110"/>
      <c r="I21" s="111"/>
    </row>
    <row r="22" spans="1:10" ht="15.75" thickBot="1" x14ac:dyDescent="0.3">
      <c r="A22" s="72" t="s">
        <v>19</v>
      </c>
      <c r="B22" s="3">
        <v>607</v>
      </c>
      <c r="C22" s="73">
        <f>B22/(B22+B23)</f>
        <v>0.52282515073212743</v>
      </c>
    </row>
    <row r="23" spans="1:10" ht="15.75" thickBot="1" x14ac:dyDescent="0.3">
      <c r="A23" s="74" t="s">
        <v>18</v>
      </c>
      <c r="B23" s="2">
        <v>554</v>
      </c>
      <c r="C23" s="75">
        <f>B23/(B22+B23)</f>
        <v>0.47717484926787251</v>
      </c>
    </row>
    <row r="26" spans="1:10" ht="15.75" thickBot="1" x14ac:dyDescent="0.3">
      <c r="A26" s="48" t="s">
        <v>155</v>
      </c>
      <c r="F26" s="48" t="s">
        <v>145</v>
      </c>
    </row>
    <row r="27" spans="1:10" ht="15.75" customHeight="1" thickBot="1" x14ac:dyDescent="0.3">
      <c r="A27" s="77" t="s">
        <v>16</v>
      </c>
      <c r="B27" s="78" t="s">
        <v>17</v>
      </c>
      <c r="C27" s="78" t="s">
        <v>23</v>
      </c>
      <c r="D27" s="78" t="s">
        <v>24</v>
      </c>
      <c r="E27" s="38"/>
      <c r="F27" s="12" t="s">
        <v>27</v>
      </c>
      <c r="G27" s="12" t="s">
        <v>31</v>
      </c>
      <c r="H27" s="12" t="s">
        <v>32</v>
      </c>
      <c r="J27" s="7"/>
    </row>
    <row r="28" spans="1:10" ht="15.75" thickBot="1" x14ac:dyDescent="0.3">
      <c r="A28" s="49" t="s">
        <v>48</v>
      </c>
      <c r="B28" s="50">
        <v>47</v>
      </c>
      <c r="C28" s="51">
        <f t="shared" ref="C28:C59" si="4">B28/$B$132</f>
        <v>4.0136635354397952E-2</v>
      </c>
      <c r="D28" s="52">
        <v>1</v>
      </c>
      <c r="F28" s="53" t="s">
        <v>114</v>
      </c>
      <c r="G28" s="54">
        <v>294</v>
      </c>
      <c r="H28" s="55">
        <f t="shared" ref="H28:H36" si="5">G28/$E$18</f>
        <v>0.25106746370623401</v>
      </c>
      <c r="I28" s="18"/>
      <c r="J28" s="7"/>
    </row>
    <row r="29" spans="1:10" ht="15.75" thickBot="1" x14ac:dyDescent="0.3">
      <c r="A29" s="49" t="s">
        <v>79</v>
      </c>
      <c r="B29" s="50">
        <v>36</v>
      </c>
      <c r="C29" s="51">
        <f t="shared" si="4"/>
        <v>3.0742954739538857E-2</v>
      </c>
      <c r="D29" s="52">
        <v>2</v>
      </c>
      <c r="F29" s="97" t="s">
        <v>29</v>
      </c>
      <c r="G29" s="98">
        <v>238</v>
      </c>
      <c r="H29" s="99">
        <f t="shared" si="5"/>
        <v>0.20324508966695132</v>
      </c>
      <c r="I29" s="19"/>
      <c r="J29" s="7"/>
    </row>
    <row r="30" spans="1:10" ht="15.75" thickBot="1" x14ac:dyDescent="0.3">
      <c r="A30" s="49" t="s">
        <v>101</v>
      </c>
      <c r="B30" s="50">
        <v>32</v>
      </c>
      <c r="C30" s="51">
        <f t="shared" si="4"/>
        <v>2.7327070879590094E-2</v>
      </c>
      <c r="D30" s="52">
        <v>3</v>
      </c>
      <c r="F30" s="56" t="s">
        <v>13</v>
      </c>
      <c r="G30" s="57">
        <v>157</v>
      </c>
      <c r="H30" s="58">
        <f t="shared" si="5"/>
        <v>0.13407344150298889</v>
      </c>
      <c r="I30" s="19"/>
      <c r="J30" s="7"/>
    </row>
    <row r="31" spans="1:10" ht="15.75" thickBot="1" x14ac:dyDescent="0.3">
      <c r="A31" s="49" t="s">
        <v>65</v>
      </c>
      <c r="B31" s="50">
        <v>30</v>
      </c>
      <c r="C31" s="51">
        <f t="shared" si="4"/>
        <v>2.5619128949615714E-2</v>
      </c>
      <c r="D31" s="52">
        <v>4</v>
      </c>
      <c r="F31" s="90" t="s">
        <v>28</v>
      </c>
      <c r="G31" s="91">
        <v>140</v>
      </c>
      <c r="H31" s="92">
        <f t="shared" si="5"/>
        <v>0.11955593509820667</v>
      </c>
      <c r="I31" s="19"/>
      <c r="J31" s="7"/>
    </row>
    <row r="32" spans="1:10" ht="15.75" thickBot="1" x14ac:dyDescent="0.3">
      <c r="A32" s="49" t="s">
        <v>37</v>
      </c>
      <c r="B32" s="50">
        <v>28</v>
      </c>
      <c r="C32" s="51">
        <f t="shared" si="4"/>
        <v>2.3911187019641331E-2</v>
      </c>
      <c r="D32" s="52">
        <v>5</v>
      </c>
      <c r="F32" s="59" t="s">
        <v>25</v>
      </c>
      <c r="G32" s="60">
        <v>127</v>
      </c>
      <c r="H32" s="61">
        <f t="shared" si="5"/>
        <v>0.10845431255337319</v>
      </c>
      <c r="I32" s="19"/>
      <c r="J32" s="7"/>
    </row>
    <row r="33" spans="1:10" ht="15.75" thickBot="1" x14ac:dyDescent="0.3">
      <c r="A33" s="49" t="s">
        <v>35</v>
      </c>
      <c r="B33" s="50">
        <v>28</v>
      </c>
      <c r="C33" s="51">
        <f t="shared" si="4"/>
        <v>2.3911187019641331E-2</v>
      </c>
      <c r="D33" s="52">
        <v>6</v>
      </c>
      <c r="F33" s="62" t="s">
        <v>14</v>
      </c>
      <c r="G33" s="63">
        <v>53</v>
      </c>
      <c r="H33" s="64">
        <f t="shared" si="5"/>
        <v>4.5260461144321092E-2</v>
      </c>
      <c r="I33" s="19"/>
      <c r="J33" s="7"/>
    </row>
    <row r="34" spans="1:10" ht="15.75" thickBot="1" x14ac:dyDescent="0.3">
      <c r="A34" s="49" t="s">
        <v>140</v>
      </c>
      <c r="B34" s="50">
        <v>26</v>
      </c>
      <c r="C34" s="51">
        <f t="shared" si="4"/>
        <v>2.2203245089666951E-2</v>
      </c>
      <c r="D34" s="52">
        <v>7</v>
      </c>
      <c r="F34" s="69" t="s">
        <v>26</v>
      </c>
      <c r="G34" s="70">
        <v>44</v>
      </c>
      <c r="H34" s="71">
        <f t="shared" si="5"/>
        <v>3.7574722459436376E-2</v>
      </c>
      <c r="I34" s="19"/>
      <c r="J34" s="7"/>
    </row>
    <row r="35" spans="1:10" ht="15.75" thickBot="1" x14ac:dyDescent="0.3">
      <c r="A35" s="49" t="s">
        <v>41</v>
      </c>
      <c r="B35" s="50">
        <v>26</v>
      </c>
      <c r="C35" s="51">
        <f t="shared" si="4"/>
        <v>2.2203245089666951E-2</v>
      </c>
      <c r="D35" s="52">
        <v>8</v>
      </c>
      <c r="F35" s="65" t="s">
        <v>118</v>
      </c>
      <c r="G35" s="66">
        <v>35</v>
      </c>
      <c r="H35" s="67">
        <f t="shared" si="5"/>
        <v>2.9888983774551667E-2</v>
      </c>
      <c r="I35" s="19"/>
      <c r="J35" s="7"/>
    </row>
    <row r="36" spans="1:10" ht="15.75" thickBot="1" x14ac:dyDescent="0.3">
      <c r="A36" s="49" t="s">
        <v>89</v>
      </c>
      <c r="B36" s="50">
        <v>25</v>
      </c>
      <c r="C36" s="51">
        <f t="shared" si="4"/>
        <v>2.1349274124679761E-2</v>
      </c>
      <c r="D36" s="52">
        <v>9</v>
      </c>
      <c r="F36" s="36" t="s">
        <v>33</v>
      </c>
      <c r="G36" s="37">
        <v>83</v>
      </c>
      <c r="H36" s="43">
        <f t="shared" si="5"/>
        <v>7.0879590093936809E-2</v>
      </c>
      <c r="I36" s="19"/>
      <c r="J36" s="7"/>
    </row>
    <row r="37" spans="1:10" ht="15.75" thickBot="1" x14ac:dyDescent="0.3">
      <c r="A37" s="49" t="s">
        <v>58</v>
      </c>
      <c r="B37" s="50">
        <v>25</v>
      </c>
      <c r="C37" s="51">
        <f t="shared" si="4"/>
        <v>2.1349274124679761E-2</v>
      </c>
      <c r="D37" s="52">
        <v>10</v>
      </c>
      <c r="F37" s="44" t="s">
        <v>30</v>
      </c>
      <c r="G37" s="87">
        <f>SUM(G28:G36)</f>
        <v>1171</v>
      </c>
      <c r="H37" s="45"/>
      <c r="I37" s="19"/>
      <c r="J37" s="7"/>
    </row>
    <row r="38" spans="1:10" ht="15.75" thickBot="1" x14ac:dyDescent="0.3">
      <c r="A38" s="49" t="s">
        <v>38</v>
      </c>
      <c r="B38" s="50">
        <v>23</v>
      </c>
      <c r="C38" s="51">
        <f t="shared" si="4"/>
        <v>1.9641332194705381E-2</v>
      </c>
      <c r="D38" s="52">
        <v>11</v>
      </c>
    </row>
    <row r="39" spans="1:10" ht="15.75" thickBot="1" x14ac:dyDescent="0.3">
      <c r="A39" s="49" t="s">
        <v>73</v>
      </c>
      <c r="B39" s="50">
        <v>23</v>
      </c>
      <c r="C39" s="51">
        <f t="shared" si="4"/>
        <v>1.9641332194705381E-2</v>
      </c>
      <c r="D39" s="52">
        <v>12</v>
      </c>
      <c r="I39" s="29"/>
      <c r="J39" s="29"/>
    </row>
    <row r="40" spans="1:10" ht="15.75" thickBot="1" x14ac:dyDescent="0.3">
      <c r="A40" s="49" t="s">
        <v>39</v>
      </c>
      <c r="B40" s="50">
        <v>22</v>
      </c>
      <c r="C40" s="51">
        <f t="shared" si="4"/>
        <v>1.8787361229718188E-2</v>
      </c>
      <c r="D40" s="52">
        <v>13</v>
      </c>
      <c r="I40" s="30"/>
      <c r="J40" s="30"/>
    </row>
    <row r="41" spans="1:10" ht="15.75" thickBot="1" x14ac:dyDescent="0.3">
      <c r="A41" s="49" t="s">
        <v>70</v>
      </c>
      <c r="B41" s="50">
        <v>19</v>
      </c>
      <c r="C41" s="51">
        <f t="shared" si="4"/>
        <v>1.6225448334756618E-2</v>
      </c>
      <c r="D41" s="52">
        <v>14</v>
      </c>
      <c r="I41" s="31"/>
      <c r="J41" s="31"/>
    </row>
    <row r="42" spans="1:10" ht="15.75" thickBot="1" x14ac:dyDescent="0.3">
      <c r="A42" s="49" t="s">
        <v>146</v>
      </c>
      <c r="B42" s="50">
        <v>18</v>
      </c>
      <c r="C42" s="51">
        <f t="shared" si="4"/>
        <v>1.5371477369769428E-2</v>
      </c>
      <c r="D42" s="52">
        <v>15</v>
      </c>
      <c r="F42" s="29" t="s">
        <v>81</v>
      </c>
      <c r="G42" s="29"/>
      <c r="H42" s="29"/>
      <c r="I42" s="31"/>
      <c r="J42" s="31"/>
    </row>
    <row r="43" spans="1:10" ht="15.75" thickBot="1" x14ac:dyDescent="0.3">
      <c r="A43" s="49" t="s">
        <v>107</v>
      </c>
      <c r="B43" s="50">
        <v>18</v>
      </c>
      <c r="C43" s="51">
        <f t="shared" si="4"/>
        <v>1.5371477369769428E-2</v>
      </c>
      <c r="D43" s="52">
        <v>16</v>
      </c>
      <c r="F43" s="68" t="s">
        <v>87</v>
      </c>
      <c r="G43" s="68" t="s">
        <v>31</v>
      </c>
      <c r="H43" s="68" t="s">
        <v>32</v>
      </c>
    </row>
    <row r="44" spans="1:10" ht="15.75" thickBot="1" x14ac:dyDescent="0.3">
      <c r="A44" s="49" t="s">
        <v>53</v>
      </c>
      <c r="B44" s="50">
        <v>17</v>
      </c>
      <c r="C44" s="51">
        <f t="shared" si="4"/>
        <v>1.4517506404782237E-2</v>
      </c>
      <c r="D44" s="52">
        <v>17</v>
      </c>
      <c r="F44" s="79" t="s">
        <v>82</v>
      </c>
      <c r="G44" s="100">
        <v>527</v>
      </c>
      <c r="H44" s="80">
        <f t="shared" ref="H44:H56" si="6">G44/$B$132</f>
        <v>0.45004269854824935</v>
      </c>
    </row>
    <row r="45" spans="1:10" ht="15.75" thickBot="1" x14ac:dyDescent="0.3">
      <c r="A45" s="49" t="s">
        <v>36</v>
      </c>
      <c r="B45" s="50">
        <v>17</v>
      </c>
      <c r="C45" s="51">
        <f t="shared" si="4"/>
        <v>1.4517506404782237E-2</v>
      </c>
      <c r="D45" s="52">
        <v>18</v>
      </c>
      <c r="E45" s="21"/>
      <c r="F45" s="83" t="s">
        <v>83</v>
      </c>
      <c r="G45" s="101">
        <v>72</v>
      </c>
      <c r="H45" s="84">
        <f t="shared" si="6"/>
        <v>6.1485909479077713E-2</v>
      </c>
    </row>
    <row r="46" spans="1:10" ht="15.75" thickBot="1" x14ac:dyDescent="0.3">
      <c r="A46" s="49" t="s">
        <v>103</v>
      </c>
      <c r="B46" s="50">
        <v>17</v>
      </c>
      <c r="C46" s="51">
        <f t="shared" si="4"/>
        <v>1.4517506404782237E-2</v>
      </c>
      <c r="D46" s="52">
        <v>19</v>
      </c>
      <c r="F46" s="81" t="s">
        <v>48</v>
      </c>
      <c r="G46" s="102">
        <v>47</v>
      </c>
      <c r="H46" s="82">
        <f t="shared" si="6"/>
        <v>4.0136635354397952E-2</v>
      </c>
    </row>
    <row r="47" spans="1:10" ht="15.75" thickBot="1" x14ac:dyDescent="0.3">
      <c r="A47" s="49" t="s">
        <v>40</v>
      </c>
      <c r="B47" s="50">
        <v>16</v>
      </c>
      <c r="C47" s="51">
        <f t="shared" si="4"/>
        <v>1.3663535439795047E-2</v>
      </c>
      <c r="D47" s="52">
        <v>20</v>
      </c>
      <c r="F47" s="83" t="s">
        <v>79</v>
      </c>
      <c r="G47" s="101">
        <v>37</v>
      </c>
      <c r="H47" s="84">
        <f t="shared" si="6"/>
        <v>3.1596925704526047E-2</v>
      </c>
    </row>
    <row r="48" spans="1:10" ht="15.75" thickBot="1" x14ac:dyDescent="0.3">
      <c r="A48" s="49" t="s">
        <v>91</v>
      </c>
      <c r="B48" s="50">
        <v>16</v>
      </c>
      <c r="C48" s="51">
        <f t="shared" si="4"/>
        <v>1.3663535439795047E-2</v>
      </c>
      <c r="D48" s="52">
        <v>21</v>
      </c>
      <c r="F48" s="81" t="s">
        <v>84</v>
      </c>
      <c r="G48" s="102">
        <v>36</v>
      </c>
      <c r="H48" s="82">
        <f t="shared" si="6"/>
        <v>3.0742954739538857E-2</v>
      </c>
    </row>
    <row r="49" spans="1:8" ht="15.75" thickBot="1" x14ac:dyDescent="0.3">
      <c r="A49" s="49" t="s">
        <v>51</v>
      </c>
      <c r="B49" s="50">
        <v>16</v>
      </c>
      <c r="C49" s="51">
        <f t="shared" si="4"/>
        <v>1.3663535439795047E-2</v>
      </c>
      <c r="D49" s="52">
        <v>22</v>
      </c>
      <c r="F49" s="83" t="s">
        <v>86</v>
      </c>
      <c r="G49" s="101">
        <v>15</v>
      </c>
      <c r="H49" s="84">
        <f t="shared" si="6"/>
        <v>1.2809564474807857E-2</v>
      </c>
    </row>
    <row r="50" spans="1:8" ht="15.75" thickBot="1" x14ac:dyDescent="0.3">
      <c r="A50" s="49" t="s">
        <v>75</v>
      </c>
      <c r="B50" s="50">
        <v>16</v>
      </c>
      <c r="C50" s="51">
        <f t="shared" si="4"/>
        <v>1.3663535439795047E-2</v>
      </c>
      <c r="D50" s="52">
        <v>23</v>
      </c>
      <c r="F50" s="81" t="s">
        <v>85</v>
      </c>
      <c r="G50" s="102">
        <v>12</v>
      </c>
      <c r="H50" s="82">
        <f t="shared" si="6"/>
        <v>1.0247651579846286E-2</v>
      </c>
    </row>
    <row r="51" spans="1:8" ht="15.75" thickBot="1" x14ac:dyDescent="0.3">
      <c r="A51" s="49" t="s">
        <v>56</v>
      </c>
      <c r="B51" s="50">
        <v>16</v>
      </c>
      <c r="C51" s="51">
        <f t="shared" si="4"/>
        <v>1.3663535439795047E-2</v>
      </c>
      <c r="D51" s="52">
        <v>24</v>
      </c>
      <c r="F51" s="83" t="s">
        <v>105</v>
      </c>
      <c r="G51" s="101">
        <v>11</v>
      </c>
      <c r="H51" s="84">
        <f t="shared" si="6"/>
        <v>9.3936806148590939E-3</v>
      </c>
    </row>
    <row r="52" spans="1:8" ht="15.75" thickBot="1" x14ac:dyDescent="0.3">
      <c r="A52" s="49" t="s">
        <v>147</v>
      </c>
      <c r="B52" s="50">
        <v>16</v>
      </c>
      <c r="C52" s="51">
        <f t="shared" si="4"/>
        <v>1.3663535439795047E-2</v>
      </c>
      <c r="D52" s="52">
        <v>25</v>
      </c>
      <c r="F52" s="81" t="s">
        <v>50</v>
      </c>
      <c r="G52" s="102">
        <v>9</v>
      </c>
      <c r="H52" s="82">
        <f t="shared" si="6"/>
        <v>7.6857386848847142E-3</v>
      </c>
    </row>
    <row r="53" spans="1:8" ht="15.75" thickBot="1" x14ac:dyDescent="0.3">
      <c r="A53" s="49" t="s">
        <v>72</v>
      </c>
      <c r="B53" s="50">
        <v>16</v>
      </c>
      <c r="C53" s="51">
        <f t="shared" si="4"/>
        <v>1.3663535439795047E-2</v>
      </c>
      <c r="D53" s="52">
        <v>26</v>
      </c>
      <c r="F53" s="83" t="s">
        <v>95</v>
      </c>
      <c r="G53" s="101">
        <v>9</v>
      </c>
      <c r="H53" s="84">
        <f t="shared" si="6"/>
        <v>7.6857386848847142E-3</v>
      </c>
    </row>
    <row r="54" spans="1:8" ht="15.75" thickBot="1" x14ac:dyDescent="0.3">
      <c r="A54" s="49" t="s">
        <v>106</v>
      </c>
      <c r="B54" s="50">
        <v>15</v>
      </c>
      <c r="C54" s="51">
        <f t="shared" si="4"/>
        <v>1.2809564474807857E-2</v>
      </c>
      <c r="D54" s="52">
        <v>27</v>
      </c>
      <c r="F54" s="81" t="s">
        <v>97</v>
      </c>
      <c r="G54" s="102">
        <v>6</v>
      </c>
      <c r="H54" s="82">
        <f t="shared" si="6"/>
        <v>5.1238257899231428E-3</v>
      </c>
    </row>
    <row r="55" spans="1:8" ht="15.75" thickBot="1" x14ac:dyDescent="0.3">
      <c r="A55" s="49" t="s">
        <v>68</v>
      </c>
      <c r="B55" s="50">
        <v>15</v>
      </c>
      <c r="C55" s="51">
        <f t="shared" si="4"/>
        <v>1.2809564474807857E-2</v>
      </c>
      <c r="D55" s="52">
        <v>28</v>
      </c>
      <c r="F55" s="83" t="s">
        <v>49</v>
      </c>
      <c r="G55" s="101">
        <v>3</v>
      </c>
      <c r="H55" s="84">
        <f t="shared" si="6"/>
        <v>2.5619128949615714E-3</v>
      </c>
    </row>
    <row r="56" spans="1:8" ht="15.75" thickBot="1" x14ac:dyDescent="0.3">
      <c r="A56" s="49" t="s">
        <v>50</v>
      </c>
      <c r="B56" s="50">
        <v>15</v>
      </c>
      <c r="C56" s="51">
        <f t="shared" si="4"/>
        <v>1.2809564474807857E-2</v>
      </c>
      <c r="D56" s="52">
        <v>29</v>
      </c>
      <c r="F56" s="81" t="s">
        <v>69</v>
      </c>
      <c r="G56" s="102">
        <v>3</v>
      </c>
      <c r="H56" s="82">
        <f t="shared" si="6"/>
        <v>2.5619128949615714E-3</v>
      </c>
    </row>
    <row r="57" spans="1:8" ht="15.75" thickBot="1" x14ac:dyDescent="0.3">
      <c r="A57" s="49" t="s">
        <v>55</v>
      </c>
      <c r="B57" s="50">
        <v>14</v>
      </c>
      <c r="C57" s="51">
        <f t="shared" si="4"/>
        <v>1.1955593509820665E-2</v>
      </c>
      <c r="D57" s="52">
        <v>30</v>
      </c>
      <c r="F57" s="93" t="s">
        <v>30</v>
      </c>
      <c r="G57" s="94">
        <f>SUM(G44:G56)</f>
        <v>787</v>
      </c>
      <c r="H57" s="95">
        <f>G57/B132</f>
        <v>0.67207514944491886</v>
      </c>
    </row>
    <row r="58" spans="1:8" ht="15.75" thickBot="1" x14ac:dyDescent="0.3">
      <c r="A58" s="49" t="s">
        <v>42</v>
      </c>
      <c r="B58" s="50">
        <v>14</v>
      </c>
      <c r="C58" s="51">
        <f t="shared" si="4"/>
        <v>1.1955593509820665E-2</v>
      </c>
      <c r="D58" s="52">
        <v>31</v>
      </c>
      <c r="F58" s="31"/>
      <c r="G58" s="31"/>
      <c r="H58" s="31"/>
    </row>
    <row r="59" spans="1:8" ht="15.75" thickBot="1" x14ac:dyDescent="0.3">
      <c r="A59" s="49" t="s">
        <v>77</v>
      </c>
      <c r="B59" s="50">
        <v>14</v>
      </c>
      <c r="C59" s="51">
        <f t="shared" si="4"/>
        <v>1.1955593509820665E-2</v>
      </c>
      <c r="D59" s="52">
        <v>32</v>
      </c>
      <c r="F59" s="31"/>
      <c r="G59" s="31"/>
      <c r="H59" s="31"/>
    </row>
    <row r="60" spans="1:8" ht="15.75" thickBot="1" x14ac:dyDescent="0.3">
      <c r="A60" s="49" t="s">
        <v>108</v>
      </c>
      <c r="B60" s="50">
        <v>14</v>
      </c>
      <c r="C60" s="51">
        <f t="shared" ref="C60:C91" si="7">B60/$B$132</f>
        <v>1.1955593509820665E-2</v>
      </c>
      <c r="D60" s="52">
        <v>33</v>
      </c>
      <c r="F60" s="31"/>
      <c r="G60" s="31"/>
      <c r="H60" s="31"/>
    </row>
    <row r="61" spans="1:8" ht="15.75" thickBot="1" x14ac:dyDescent="0.3">
      <c r="A61" s="49" t="s">
        <v>57</v>
      </c>
      <c r="B61" s="50">
        <v>14</v>
      </c>
      <c r="C61" s="51">
        <f t="shared" si="7"/>
        <v>1.1955593509820665E-2</v>
      </c>
      <c r="D61" s="52">
        <v>34</v>
      </c>
    </row>
    <row r="62" spans="1:8" ht="15.75" thickBot="1" x14ac:dyDescent="0.3">
      <c r="A62" s="49" t="s">
        <v>61</v>
      </c>
      <c r="B62" s="50">
        <v>13</v>
      </c>
      <c r="C62" s="51">
        <f t="shared" si="7"/>
        <v>1.1101622544833475E-2</v>
      </c>
      <c r="D62" s="52">
        <v>35</v>
      </c>
    </row>
    <row r="63" spans="1:8" ht="15.75" thickBot="1" x14ac:dyDescent="0.3">
      <c r="A63" s="49" t="s">
        <v>67</v>
      </c>
      <c r="B63" s="50">
        <v>13</v>
      </c>
      <c r="C63" s="51">
        <f t="shared" si="7"/>
        <v>1.1101622544833475E-2</v>
      </c>
      <c r="D63" s="52">
        <v>36</v>
      </c>
    </row>
    <row r="64" spans="1:8" ht="15.75" thickBot="1" x14ac:dyDescent="0.3">
      <c r="A64" s="49" t="s">
        <v>96</v>
      </c>
      <c r="B64" s="50">
        <v>13</v>
      </c>
      <c r="C64" s="51">
        <f t="shared" si="7"/>
        <v>1.1101622544833475E-2</v>
      </c>
      <c r="D64" s="52">
        <v>37</v>
      </c>
    </row>
    <row r="65" spans="1:7" ht="15.75" thickBot="1" x14ac:dyDescent="0.3">
      <c r="A65" s="49" t="s">
        <v>74</v>
      </c>
      <c r="B65" s="50">
        <v>13</v>
      </c>
      <c r="C65" s="51">
        <f t="shared" si="7"/>
        <v>1.1101622544833475E-2</v>
      </c>
      <c r="D65" s="52">
        <v>38</v>
      </c>
    </row>
    <row r="66" spans="1:7" ht="15.75" thickBot="1" x14ac:dyDescent="0.3">
      <c r="A66" s="49" t="s">
        <v>90</v>
      </c>
      <c r="B66" s="50">
        <v>12</v>
      </c>
      <c r="C66" s="51">
        <f t="shared" si="7"/>
        <v>1.0247651579846286E-2</v>
      </c>
      <c r="D66" s="52">
        <v>39</v>
      </c>
    </row>
    <row r="67" spans="1:7" ht="15.75" thickBot="1" x14ac:dyDescent="0.3">
      <c r="A67" s="49" t="s">
        <v>47</v>
      </c>
      <c r="B67" s="50">
        <v>12</v>
      </c>
      <c r="C67" s="51">
        <f t="shared" si="7"/>
        <v>1.0247651579846286E-2</v>
      </c>
      <c r="D67" s="52">
        <v>40</v>
      </c>
    </row>
    <row r="68" spans="1:7" ht="15.75" thickBot="1" x14ac:dyDescent="0.3">
      <c r="A68" s="49" t="s">
        <v>44</v>
      </c>
      <c r="B68" s="50">
        <v>12</v>
      </c>
      <c r="C68" s="51">
        <f t="shared" si="7"/>
        <v>1.0247651579846286E-2</v>
      </c>
      <c r="D68" s="52">
        <v>41</v>
      </c>
    </row>
    <row r="69" spans="1:7" ht="15.75" thickBot="1" x14ac:dyDescent="0.3">
      <c r="A69" s="49" t="s">
        <v>43</v>
      </c>
      <c r="B69" s="50">
        <v>11</v>
      </c>
      <c r="C69" s="51">
        <f t="shared" si="7"/>
        <v>9.3936806148590939E-3</v>
      </c>
      <c r="D69" s="52">
        <v>42</v>
      </c>
    </row>
    <row r="70" spans="1:7" ht="15.75" thickBot="1" x14ac:dyDescent="0.3">
      <c r="A70" s="49" t="s">
        <v>99</v>
      </c>
      <c r="B70" s="50">
        <v>11</v>
      </c>
      <c r="C70" s="51">
        <f t="shared" si="7"/>
        <v>9.3936806148590939E-3</v>
      </c>
      <c r="D70" s="52">
        <v>43</v>
      </c>
    </row>
    <row r="71" spans="1:7" ht="15.75" thickBot="1" x14ac:dyDescent="0.3">
      <c r="A71" s="49" t="s">
        <v>54</v>
      </c>
      <c r="B71" s="50">
        <v>11</v>
      </c>
      <c r="C71" s="51">
        <f t="shared" si="7"/>
        <v>9.3936806148590939E-3</v>
      </c>
      <c r="D71" s="52">
        <v>44</v>
      </c>
    </row>
    <row r="72" spans="1:7" ht="15.75" thickBot="1" x14ac:dyDescent="0.3">
      <c r="A72" s="49" t="s">
        <v>119</v>
      </c>
      <c r="B72" s="50">
        <v>11</v>
      </c>
      <c r="C72" s="51">
        <f t="shared" si="7"/>
        <v>9.3936806148590939E-3</v>
      </c>
      <c r="D72" s="52">
        <v>45</v>
      </c>
    </row>
    <row r="73" spans="1:7" ht="15.75" thickBot="1" x14ac:dyDescent="0.3">
      <c r="A73" s="49" t="s">
        <v>104</v>
      </c>
      <c r="B73" s="50">
        <v>11</v>
      </c>
      <c r="C73" s="51">
        <f t="shared" si="7"/>
        <v>9.3936806148590939E-3</v>
      </c>
      <c r="D73" s="52">
        <v>46</v>
      </c>
    </row>
    <row r="74" spans="1:7" ht="15.75" thickBot="1" x14ac:dyDescent="0.3">
      <c r="A74" s="49" t="s">
        <v>80</v>
      </c>
      <c r="B74" s="50">
        <v>11</v>
      </c>
      <c r="C74" s="51">
        <f t="shared" si="7"/>
        <v>9.3936806148590939E-3</v>
      </c>
      <c r="D74" s="52">
        <v>47</v>
      </c>
      <c r="G74" s="11"/>
    </row>
    <row r="75" spans="1:7" ht="15.75" thickBot="1" x14ac:dyDescent="0.3">
      <c r="A75" s="49" t="s">
        <v>92</v>
      </c>
      <c r="B75" s="50">
        <v>10</v>
      </c>
      <c r="C75" s="51">
        <f t="shared" si="7"/>
        <v>8.539709649871904E-3</v>
      </c>
      <c r="D75" s="52">
        <v>48</v>
      </c>
    </row>
    <row r="76" spans="1:7" ht="15.75" thickBot="1" x14ac:dyDescent="0.3">
      <c r="A76" s="49" t="s">
        <v>71</v>
      </c>
      <c r="B76" s="50">
        <v>10</v>
      </c>
      <c r="C76" s="51">
        <f t="shared" si="7"/>
        <v>8.539709649871904E-3</v>
      </c>
      <c r="D76" s="52">
        <v>49</v>
      </c>
    </row>
    <row r="77" spans="1:7" ht="15.75" thickBot="1" x14ac:dyDescent="0.3">
      <c r="A77" s="49" t="s">
        <v>95</v>
      </c>
      <c r="B77" s="50">
        <v>10</v>
      </c>
      <c r="C77" s="51">
        <f t="shared" si="7"/>
        <v>8.539709649871904E-3</v>
      </c>
      <c r="D77" s="52">
        <v>50</v>
      </c>
    </row>
    <row r="78" spans="1:7" ht="15.75" thickBot="1" x14ac:dyDescent="0.3">
      <c r="A78" s="49" t="s">
        <v>64</v>
      </c>
      <c r="B78" s="50">
        <v>10</v>
      </c>
      <c r="C78" s="51">
        <f t="shared" si="7"/>
        <v>8.539709649871904E-3</v>
      </c>
      <c r="D78" s="52">
        <v>51</v>
      </c>
    </row>
    <row r="79" spans="1:7" ht="15.75" thickBot="1" x14ac:dyDescent="0.3">
      <c r="A79" s="49" t="s">
        <v>66</v>
      </c>
      <c r="B79" s="50">
        <v>10</v>
      </c>
      <c r="C79" s="51">
        <f t="shared" si="7"/>
        <v>8.539709649871904E-3</v>
      </c>
      <c r="D79" s="52">
        <v>52</v>
      </c>
    </row>
    <row r="80" spans="1:7" ht="15.75" thickBot="1" x14ac:dyDescent="0.3">
      <c r="A80" s="41" t="s">
        <v>112</v>
      </c>
      <c r="B80" s="42">
        <v>9</v>
      </c>
      <c r="C80" s="34">
        <f t="shared" si="7"/>
        <v>7.6857386848847142E-3</v>
      </c>
      <c r="D80" s="35">
        <v>53</v>
      </c>
    </row>
    <row r="81" spans="1:4" ht="15.75" thickBot="1" x14ac:dyDescent="0.3">
      <c r="A81" s="41" t="s">
        <v>62</v>
      </c>
      <c r="B81" s="42">
        <v>8</v>
      </c>
      <c r="C81" s="34">
        <f t="shared" si="7"/>
        <v>6.8317677198975234E-3</v>
      </c>
      <c r="D81" s="35">
        <v>54</v>
      </c>
    </row>
    <row r="82" spans="1:4" ht="15.75" thickBot="1" x14ac:dyDescent="0.3">
      <c r="A82" s="41" t="s">
        <v>136</v>
      </c>
      <c r="B82" s="42">
        <v>7</v>
      </c>
      <c r="C82" s="34">
        <f t="shared" si="7"/>
        <v>5.9777967549103327E-3</v>
      </c>
      <c r="D82" s="35">
        <v>55</v>
      </c>
    </row>
    <row r="83" spans="1:4" ht="15.75" thickBot="1" x14ac:dyDescent="0.3">
      <c r="A83" s="41" t="s">
        <v>63</v>
      </c>
      <c r="B83" s="42">
        <v>7</v>
      </c>
      <c r="C83" s="34">
        <f t="shared" si="7"/>
        <v>5.9777967549103327E-3</v>
      </c>
      <c r="D83" s="35">
        <v>56</v>
      </c>
    </row>
    <row r="84" spans="1:4" ht="15.75" thickBot="1" x14ac:dyDescent="0.3">
      <c r="A84" s="41" t="s">
        <v>78</v>
      </c>
      <c r="B84" s="42">
        <v>7</v>
      </c>
      <c r="C84" s="34">
        <f t="shared" si="7"/>
        <v>5.9777967549103327E-3</v>
      </c>
      <c r="D84" s="35">
        <v>57</v>
      </c>
    </row>
    <row r="85" spans="1:4" ht="15.75" thickBot="1" x14ac:dyDescent="0.3">
      <c r="A85" s="41" t="s">
        <v>113</v>
      </c>
      <c r="B85" s="42">
        <v>7</v>
      </c>
      <c r="C85" s="34">
        <f t="shared" si="7"/>
        <v>5.9777967549103327E-3</v>
      </c>
      <c r="D85" s="35">
        <v>58</v>
      </c>
    </row>
    <row r="86" spans="1:4" ht="15.75" thickBot="1" x14ac:dyDescent="0.3">
      <c r="A86" s="41" t="s">
        <v>93</v>
      </c>
      <c r="B86" s="42">
        <v>7</v>
      </c>
      <c r="C86" s="34">
        <f t="shared" si="7"/>
        <v>5.9777967549103327E-3</v>
      </c>
      <c r="D86" s="35">
        <v>59</v>
      </c>
    </row>
    <row r="87" spans="1:4" ht="15.75" thickBot="1" x14ac:dyDescent="0.3">
      <c r="A87" s="41" t="s">
        <v>120</v>
      </c>
      <c r="B87" s="42">
        <v>6</v>
      </c>
      <c r="C87" s="34">
        <f t="shared" si="7"/>
        <v>5.1238257899231428E-3</v>
      </c>
      <c r="D87" s="35">
        <v>60</v>
      </c>
    </row>
    <row r="88" spans="1:4" ht="15.75" thickBot="1" x14ac:dyDescent="0.3">
      <c r="A88" s="41" t="s">
        <v>117</v>
      </c>
      <c r="B88" s="42">
        <v>6</v>
      </c>
      <c r="C88" s="34">
        <f t="shared" si="7"/>
        <v>5.1238257899231428E-3</v>
      </c>
      <c r="D88" s="35">
        <v>61</v>
      </c>
    </row>
    <row r="89" spans="1:4" ht="15.75" thickBot="1" x14ac:dyDescent="0.3">
      <c r="A89" s="41" t="s">
        <v>148</v>
      </c>
      <c r="B89" s="42">
        <v>6</v>
      </c>
      <c r="C89" s="34">
        <f t="shared" si="7"/>
        <v>5.1238257899231428E-3</v>
      </c>
      <c r="D89" s="35">
        <v>62</v>
      </c>
    </row>
    <row r="90" spans="1:4" ht="15.75" thickBot="1" x14ac:dyDescent="0.3">
      <c r="A90" s="41" t="s">
        <v>98</v>
      </c>
      <c r="B90" s="42">
        <v>6</v>
      </c>
      <c r="C90" s="34">
        <f t="shared" si="7"/>
        <v>5.1238257899231428E-3</v>
      </c>
      <c r="D90" s="35">
        <v>63</v>
      </c>
    </row>
    <row r="91" spans="1:4" ht="15.75" thickBot="1" x14ac:dyDescent="0.3">
      <c r="A91" s="41" t="s">
        <v>59</v>
      </c>
      <c r="B91" s="42">
        <v>6</v>
      </c>
      <c r="C91" s="34">
        <f t="shared" si="7"/>
        <v>5.1238257899231428E-3</v>
      </c>
      <c r="D91" s="35">
        <v>64</v>
      </c>
    </row>
    <row r="92" spans="1:4" ht="15.75" thickBot="1" x14ac:dyDescent="0.3">
      <c r="A92" s="41" t="s">
        <v>142</v>
      </c>
      <c r="B92" s="42">
        <v>5</v>
      </c>
      <c r="C92" s="34">
        <f t="shared" ref="C92:C123" si="8">B92/$B$132</f>
        <v>4.269854824935952E-3</v>
      </c>
      <c r="D92" s="35">
        <v>65</v>
      </c>
    </row>
    <row r="93" spans="1:4" ht="15.75" thickBot="1" x14ac:dyDescent="0.3">
      <c r="A93" s="41" t="s">
        <v>109</v>
      </c>
      <c r="B93" s="42">
        <v>5</v>
      </c>
      <c r="C93" s="34">
        <f t="shared" si="8"/>
        <v>4.269854824935952E-3</v>
      </c>
      <c r="D93" s="35">
        <v>66</v>
      </c>
    </row>
    <row r="94" spans="1:4" ht="15.75" thickBot="1" x14ac:dyDescent="0.3">
      <c r="A94" s="41" t="s">
        <v>121</v>
      </c>
      <c r="B94" s="42">
        <v>5</v>
      </c>
      <c r="C94" s="34">
        <f t="shared" si="8"/>
        <v>4.269854824935952E-3</v>
      </c>
      <c r="D94" s="35">
        <v>67</v>
      </c>
    </row>
    <row r="95" spans="1:4" ht="15.75" thickBot="1" x14ac:dyDescent="0.3">
      <c r="A95" s="41" t="s">
        <v>94</v>
      </c>
      <c r="B95" s="42">
        <v>5</v>
      </c>
      <c r="C95" s="34">
        <f t="shared" si="8"/>
        <v>4.269854824935952E-3</v>
      </c>
      <c r="D95" s="35">
        <v>68</v>
      </c>
    </row>
    <row r="96" spans="1:4" ht="15.75" thickBot="1" x14ac:dyDescent="0.3">
      <c r="A96" s="41" t="s">
        <v>134</v>
      </c>
      <c r="B96" s="42">
        <v>5</v>
      </c>
      <c r="C96" s="34">
        <f t="shared" si="8"/>
        <v>4.269854824935952E-3</v>
      </c>
      <c r="D96" s="35">
        <v>69</v>
      </c>
    </row>
    <row r="97" spans="1:4" ht="15.75" thickBot="1" x14ac:dyDescent="0.3">
      <c r="A97" s="41" t="s">
        <v>153</v>
      </c>
      <c r="B97" s="42">
        <v>5</v>
      </c>
      <c r="C97" s="34">
        <f t="shared" si="8"/>
        <v>4.269854824935952E-3</v>
      </c>
      <c r="D97" s="35">
        <v>70</v>
      </c>
    </row>
    <row r="98" spans="1:4" ht="15.75" thickBot="1" x14ac:dyDescent="0.3">
      <c r="A98" s="41" t="s">
        <v>97</v>
      </c>
      <c r="B98" s="42">
        <v>5</v>
      </c>
      <c r="C98" s="34">
        <f t="shared" si="8"/>
        <v>4.269854824935952E-3</v>
      </c>
      <c r="D98" s="35">
        <v>71</v>
      </c>
    </row>
    <row r="99" spans="1:4" ht="15.75" thickBot="1" x14ac:dyDescent="0.3">
      <c r="A99" s="41" t="s">
        <v>115</v>
      </c>
      <c r="B99" s="42">
        <v>5</v>
      </c>
      <c r="C99" s="34">
        <f t="shared" si="8"/>
        <v>4.269854824935952E-3</v>
      </c>
      <c r="D99" s="35">
        <v>72</v>
      </c>
    </row>
    <row r="100" spans="1:4" ht="15.75" thickBot="1" x14ac:dyDescent="0.3">
      <c r="A100" s="41" t="s">
        <v>49</v>
      </c>
      <c r="B100" s="42">
        <v>4</v>
      </c>
      <c r="C100" s="34">
        <f t="shared" si="8"/>
        <v>3.4158838599487617E-3</v>
      </c>
      <c r="D100" s="35">
        <v>73</v>
      </c>
    </row>
    <row r="101" spans="1:4" ht="15.75" thickBot="1" x14ac:dyDescent="0.3">
      <c r="A101" s="41" t="s">
        <v>52</v>
      </c>
      <c r="B101" s="42">
        <v>4</v>
      </c>
      <c r="C101" s="34">
        <f t="shared" si="8"/>
        <v>3.4158838599487617E-3</v>
      </c>
      <c r="D101" s="35">
        <v>74</v>
      </c>
    </row>
    <row r="102" spans="1:4" ht="15.75" thickBot="1" x14ac:dyDescent="0.3">
      <c r="A102" s="41" t="s">
        <v>111</v>
      </c>
      <c r="B102" s="42">
        <v>3</v>
      </c>
      <c r="C102" s="34">
        <f t="shared" si="8"/>
        <v>2.5619128949615714E-3</v>
      </c>
      <c r="D102" s="35">
        <v>75</v>
      </c>
    </row>
    <row r="103" spans="1:4" ht="15.75" thickBot="1" x14ac:dyDescent="0.3">
      <c r="A103" s="41" t="s">
        <v>123</v>
      </c>
      <c r="B103" s="42">
        <v>3</v>
      </c>
      <c r="C103" s="34">
        <f t="shared" si="8"/>
        <v>2.5619128949615714E-3</v>
      </c>
      <c r="D103" s="35">
        <v>76</v>
      </c>
    </row>
    <row r="104" spans="1:4" ht="15.75" thickBot="1" x14ac:dyDescent="0.3">
      <c r="A104" s="41" t="s">
        <v>127</v>
      </c>
      <c r="B104" s="42">
        <v>3</v>
      </c>
      <c r="C104" s="34">
        <f t="shared" si="8"/>
        <v>2.5619128949615714E-3</v>
      </c>
      <c r="D104" s="35">
        <v>77</v>
      </c>
    </row>
    <row r="105" spans="1:4" ht="15.75" thickBot="1" x14ac:dyDescent="0.3">
      <c r="A105" s="41" t="s">
        <v>116</v>
      </c>
      <c r="B105" s="42">
        <v>3</v>
      </c>
      <c r="C105" s="34">
        <f t="shared" si="8"/>
        <v>2.5619128949615714E-3</v>
      </c>
      <c r="D105" s="35">
        <v>78</v>
      </c>
    </row>
    <row r="106" spans="1:4" ht="15.75" thickBot="1" x14ac:dyDescent="0.3">
      <c r="A106" s="41" t="s">
        <v>60</v>
      </c>
      <c r="B106" s="42">
        <v>3</v>
      </c>
      <c r="C106" s="34">
        <f t="shared" si="8"/>
        <v>2.5619128949615714E-3</v>
      </c>
      <c r="D106" s="35">
        <v>79</v>
      </c>
    </row>
    <row r="107" spans="1:4" ht="15.75" thickBot="1" x14ac:dyDescent="0.3">
      <c r="A107" s="32" t="s">
        <v>138</v>
      </c>
      <c r="B107" s="33">
        <v>2</v>
      </c>
      <c r="C107" s="34">
        <f t="shared" si="8"/>
        <v>1.7079419299743809E-3</v>
      </c>
      <c r="D107" s="35">
        <v>80</v>
      </c>
    </row>
    <row r="108" spans="1:4" ht="15.75" thickBot="1" x14ac:dyDescent="0.3">
      <c r="A108" s="32" t="s">
        <v>149</v>
      </c>
      <c r="B108" s="33">
        <v>2</v>
      </c>
      <c r="C108" s="34">
        <f t="shared" si="8"/>
        <v>1.7079419299743809E-3</v>
      </c>
      <c r="D108" s="35">
        <v>81</v>
      </c>
    </row>
    <row r="109" spans="1:4" ht="15.75" thickBot="1" x14ac:dyDescent="0.3">
      <c r="A109" s="32" t="s">
        <v>88</v>
      </c>
      <c r="B109" s="33">
        <v>2</v>
      </c>
      <c r="C109" s="34">
        <f t="shared" si="8"/>
        <v>1.7079419299743809E-3</v>
      </c>
      <c r="D109" s="35">
        <v>82</v>
      </c>
    </row>
    <row r="110" spans="1:4" ht="15.75" thickBot="1" x14ac:dyDescent="0.3">
      <c r="A110" s="32" t="s">
        <v>141</v>
      </c>
      <c r="B110" s="33">
        <v>2</v>
      </c>
      <c r="C110" s="34">
        <f t="shared" si="8"/>
        <v>1.7079419299743809E-3</v>
      </c>
      <c r="D110" s="35">
        <v>83</v>
      </c>
    </row>
    <row r="111" spans="1:4" ht="15.75" thickBot="1" x14ac:dyDescent="0.3">
      <c r="A111" s="32" t="s">
        <v>102</v>
      </c>
      <c r="B111" s="33">
        <v>2</v>
      </c>
      <c r="C111" s="34">
        <f t="shared" si="8"/>
        <v>1.7079419299743809E-3</v>
      </c>
      <c r="D111" s="35">
        <v>84</v>
      </c>
    </row>
    <row r="112" spans="1:4" ht="15.75" thickBot="1" x14ac:dyDescent="0.3">
      <c r="A112" s="32" t="s">
        <v>137</v>
      </c>
      <c r="B112" s="33">
        <v>2</v>
      </c>
      <c r="C112" s="34">
        <f t="shared" si="8"/>
        <v>1.7079419299743809E-3</v>
      </c>
      <c r="D112" s="35">
        <v>85</v>
      </c>
    </row>
    <row r="113" spans="1:4" ht="15.75" thickBot="1" x14ac:dyDescent="0.3">
      <c r="A113" s="32" t="s">
        <v>122</v>
      </c>
      <c r="B113" s="33">
        <v>2</v>
      </c>
      <c r="C113" s="34">
        <f t="shared" si="8"/>
        <v>1.7079419299743809E-3</v>
      </c>
      <c r="D113" s="35">
        <v>86</v>
      </c>
    </row>
    <row r="114" spans="1:4" ht="15.75" thickBot="1" x14ac:dyDescent="0.3">
      <c r="A114" s="32" t="s">
        <v>130</v>
      </c>
      <c r="B114" s="33">
        <v>2</v>
      </c>
      <c r="C114" s="34">
        <f t="shared" si="8"/>
        <v>1.7079419299743809E-3</v>
      </c>
      <c r="D114" s="35">
        <v>87</v>
      </c>
    </row>
    <row r="115" spans="1:4" ht="15.75" thickBot="1" x14ac:dyDescent="0.3">
      <c r="A115" s="32" t="s">
        <v>126</v>
      </c>
      <c r="B115" s="33">
        <v>2</v>
      </c>
      <c r="C115" s="34">
        <f t="shared" si="8"/>
        <v>1.7079419299743809E-3</v>
      </c>
      <c r="D115" s="35">
        <v>88</v>
      </c>
    </row>
    <row r="116" spans="1:4" ht="15.75" thickBot="1" x14ac:dyDescent="0.3">
      <c r="A116" s="32" t="s">
        <v>143</v>
      </c>
      <c r="B116" s="33">
        <v>2</v>
      </c>
      <c r="C116" s="34">
        <f t="shared" si="8"/>
        <v>1.7079419299743809E-3</v>
      </c>
      <c r="D116" s="35">
        <v>89</v>
      </c>
    </row>
    <row r="117" spans="1:4" ht="15.75" thickBot="1" x14ac:dyDescent="0.3">
      <c r="A117" s="32" t="s">
        <v>154</v>
      </c>
      <c r="B117" s="33">
        <v>2</v>
      </c>
      <c r="C117" s="34">
        <f t="shared" si="8"/>
        <v>1.7079419299743809E-3</v>
      </c>
      <c r="D117" s="35">
        <v>90</v>
      </c>
    </row>
    <row r="118" spans="1:4" ht="15.75" thickBot="1" x14ac:dyDescent="0.3">
      <c r="A118" s="32" t="s">
        <v>76</v>
      </c>
      <c r="B118" s="33">
        <v>1</v>
      </c>
      <c r="C118" s="34">
        <f t="shared" si="8"/>
        <v>8.5397096498719043E-4</v>
      </c>
      <c r="D118" s="35">
        <v>91</v>
      </c>
    </row>
    <row r="119" spans="1:4" ht="15.75" thickBot="1" x14ac:dyDescent="0.3">
      <c r="A119" s="32" t="s">
        <v>150</v>
      </c>
      <c r="B119" s="33">
        <v>1</v>
      </c>
      <c r="C119" s="34">
        <f t="shared" si="8"/>
        <v>8.5397096498719043E-4</v>
      </c>
      <c r="D119" s="35">
        <v>92</v>
      </c>
    </row>
    <row r="120" spans="1:4" ht="15.75" thickBot="1" x14ac:dyDescent="0.3">
      <c r="A120" s="32" t="s">
        <v>135</v>
      </c>
      <c r="B120" s="33">
        <v>1</v>
      </c>
      <c r="C120" s="34">
        <f t="shared" si="8"/>
        <v>8.5397096498719043E-4</v>
      </c>
      <c r="D120" s="35">
        <v>93</v>
      </c>
    </row>
    <row r="121" spans="1:4" ht="15.75" thickBot="1" x14ac:dyDescent="0.3">
      <c r="A121" s="32" t="s">
        <v>151</v>
      </c>
      <c r="B121" s="33">
        <v>1</v>
      </c>
      <c r="C121" s="34">
        <f t="shared" si="8"/>
        <v>8.5397096498719043E-4</v>
      </c>
      <c r="D121" s="35">
        <v>94</v>
      </c>
    </row>
    <row r="122" spans="1:4" ht="15.75" thickBot="1" x14ac:dyDescent="0.3">
      <c r="A122" s="32" t="s">
        <v>128</v>
      </c>
      <c r="B122" s="33">
        <v>1</v>
      </c>
      <c r="C122" s="34">
        <f t="shared" si="8"/>
        <v>8.5397096498719043E-4</v>
      </c>
      <c r="D122" s="35">
        <v>95</v>
      </c>
    </row>
    <row r="123" spans="1:4" ht="15.75" thickBot="1" x14ac:dyDescent="0.3">
      <c r="A123" s="32" t="s">
        <v>133</v>
      </c>
      <c r="B123" s="33">
        <v>1</v>
      </c>
      <c r="C123" s="34">
        <f t="shared" si="8"/>
        <v>8.5397096498719043E-4</v>
      </c>
      <c r="D123" s="35">
        <v>96</v>
      </c>
    </row>
    <row r="124" spans="1:4" ht="15.75" thickBot="1" x14ac:dyDescent="0.3">
      <c r="A124" s="32" t="s">
        <v>152</v>
      </c>
      <c r="B124" s="33">
        <v>1</v>
      </c>
      <c r="C124" s="34">
        <f t="shared" ref="C124:C155" si="9">B124/$B$132</f>
        <v>8.5397096498719043E-4</v>
      </c>
      <c r="D124" s="35">
        <v>97</v>
      </c>
    </row>
    <row r="125" spans="1:4" ht="15.75" thickBot="1" x14ac:dyDescent="0.3">
      <c r="A125" s="32" t="s">
        <v>69</v>
      </c>
      <c r="B125" s="33">
        <v>1</v>
      </c>
      <c r="C125" s="34">
        <f t="shared" si="9"/>
        <v>8.5397096498719043E-4</v>
      </c>
      <c r="D125" s="35">
        <v>98</v>
      </c>
    </row>
    <row r="126" spans="1:4" ht="15.75" thickBot="1" x14ac:dyDescent="0.3">
      <c r="A126" s="32" t="s">
        <v>110</v>
      </c>
      <c r="B126" s="33">
        <v>1</v>
      </c>
      <c r="C126" s="34">
        <f t="shared" si="9"/>
        <v>8.5397096498719043E-4</v>
      </c>
      <c r="D126" s="35">
        <v>99</v>
      </c>
    </row>
    <row r="127" spans="1:4" ht="15.75" thickBot="1" x14ac:dyDescent="0.3">
      <c r="A127" s="32" t="s">
        <v>129</v>
      </c>
      <c r="B127" s="33">
        <v>1</v>
      </c>
      <c r="C127" s="34">
        <f t="shared" si="9"/>
        <v>8.5397096498719043E-4</v>
      </c>
      <c r="D127" s="35">
        <v>100</v>
      </c>
    </row>
    <row r="128" spans="1:4" ht="15.75" thickBot="1" x14ac:dyDescent="0.3">
      <c r="A128" s="32" t="s">
        <v>139</v>
      </c>
      <c r="B128" s="33">
        <v>1</v>
      </c>
      <c r="C128" s="34">
        <f t="shared" si="9"/>
        <v>8.5397096498719043E-4</v>
      </c>
      <c r="D128" s="35">
        <v>101</v>
      </c>
    </row>
    <row r="129" spans="1:4" ht="15.75" thickBot="1" x14ac:dyDescent="0.3">
      <c r="A129" s="32" t="s">
        <v>124</v>
      </c>
      <c r="B129" s="33">
        <v>1</v>
      </c>
      <c r="C129" s="34">
        <f t="shared" si="9"/>
        <v>8.5397096498719043E-4</v>
      </c>
      <c r="D129" s="35">
        <v>102</v>
      </c>
    </row>
    <row r="130" spans="1:4" ht="15.75" thickBot="1" x14ac:dyDescent="0.3">
      <c r="A130" s="32" t="s">
        <v>125</v>
      </c>
      <c r="B130" s="33">
        <v>1</v>
      </c>
      <c r="C130" s="34">
        <f t="shared" si="9"/>
        <v>8.5397096498719043E-4</v>
      </c>
      <c r="D130" s="35">
        <v>103</v>
      </c>
    </row>
    <row r="131" spans="1:4" ht="15.75" thickBot="1" x14ac:dyDescent="0.3">
      <c r="A131" s="32" t="s">
        <v>46</v>
      </c>
      <c r="B131" s="33">
        <v>83</v>
      </c>
      <c r="C131" s="34">
        <f t="shared" si="9"/>
        <v>7.0879590093936809E-2</v>
      </c>
      <c r="D131" s="35"/>
    </row>
    <row r="132" spans="1:4" ht="24" thickBot="1" x14ac:dyDescent="0.4">
      <c r="A132" s="76" t="s">
        <v>100</v>
      </c>
      <c r="B132" s="88">
        <f>SUM(B28:B131)</f>
        <v>1171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20201028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2020-10-29T16:14:18Z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