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685"/>
  </bookViews>
  <sheets>
    <sheet name="20201025" sheetId="1" r:id="rId1"/>
  </sheets>
  <definedNames>
    <definedName name="_xlnm._FilterDatabase" localSheetId="0" hidden="1">'20201025'!$A$27:$D$118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2"/>
  <c r="B118" l="1"/>
  <c r="C28" l="1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05"/>
  <c r="C109"/>
  <c r="C113"/>
  <c r="C30"/>
  <c r="H44"/>
  <c r="G57"/>
  <c r="C117" l="1"/>
  <c r="H48"/>
  <c r="H53" l="1"/>
  <c r="H51"/>
  <c r="H55"/>
  <c r="H56"/>
  <c r="H50"/>
  <c r="H46"/>
  <c r="H49"/>
  <c r="H52"/>
  <c r="H57"/>
  <c r="H54"/>
  <c r="H47"/>
  <c r="H45"/>
  <c r="B12" l="1"/>
  <c r="E18" l="1"/>
  <c r="H34" l="1"/>
  <c r="H30"/>
  <c r="H33"/>
  <c r="H29"/>
  <c r="H36"/>
  <c r="H32"/>
  <c r="H28"/>
  <c r="H35"/>
  <c r="H31"/>
  <c r="G37"/>
  <c r="C12" l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<sst xmlns="http://schemas.openxmlformats.org/spreadsheetml/2006/main" count="156" uniqueCount="142">
  <si>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</si>
  <si>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</si>
  <si>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</si>
  <si>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</si>
  <si>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</si>
  <si>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</si>
  <si>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</si>
  <si>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</si>
  <si>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</si>
  <si>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</si>
  <si>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</si>
  <si>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</si>
  <si>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</si>
  <si>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</si>
  <si>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</si>
  <si>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</si>
  <si>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</si>
  <si>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</si>
  <si>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</si>
  <si>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</si>
  <si>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</si>
  <si>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</si>
  <si>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</si>
  <si>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</si>
  <si>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</si>
  <si>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</si>
  <si>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</si>
  <si>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</si>
  <si>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</si>
  <si>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</si>
  <si>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</si>
  <si>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</si>
  <si>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</si>
  <si>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</si>
  <si>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</si>
  <si>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</si>
  <si>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</si>
  <si>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</si>
  <si>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</si>
  <si>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</si>
  <si>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</si>
  <si>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</si>
  <si>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</si>
  <si>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</si>
  <si>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</si>
  <si>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</si>
  <si>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</si>
  <si>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</si>
  <si>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</si>
  <si>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</si>
  <si>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</si>
  <si>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</si>
  <si>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</si>
  <si>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</si>
  <si>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</si>
  <si>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</si>
  <si>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</si>
  <si>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</si>
  <si>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</si>
  <si>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</si>
  <si>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</si>
  <si>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</si>
  <si>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</si>
  <si>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</si>
  <si>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</si>
  <si>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</si>
  <si>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</si>
  <si>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</si>
  <si>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</si>
  <si>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</si>
  <si>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</si>
  <si>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</si>
  <si>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</si>
  <si>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</si>
  <si>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</si>
  <si>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</si>
  <si>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</si>
  <si>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</si>
  <si>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</si>
  <si>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</si>
  <si>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</si>
  <si>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</si>
  <si>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</si>
  <si>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</si>
  <si>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</si>
  <si>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</si>
  <si>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</si>
  <si>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</si>
  <si>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Calanda</t>
  </si>
  <si>
    <t>Fuentes de Ebro</t>
  </si>
  <si>
    <t>Almozara</t>
  </si>
  <si>
    <t>Bombarda</t>
  </si>
  <si>
    <t>Gallur</t>
  </si>
  <si>
    <t>Calamocha</t>
  </si>
  <si>
    <t>Actur Oeste</t>
  </si>
  <si>
    <t>Zuera</t>
  </si>
  <si>
    <t>Huesca Rural</t>
  </si>
  <si>
    <t>Fraga</t>
  </si>
  <si>
    <t>Illueca</t>
  </si>
  <si>
    <t>Tarazona</t>
  </si>
  <si>
    <t>Torrero - La Paz</t>
  </si>
  <si>
    <t>Fernando El Católico</t>
  </si>
  <si>
    <t>Híjar</t>
  </si>
  <si>
    <t>Alfajarín</t>
  </si>
  <si>
    <t>Total casos confirmados en Aragón</t>
  </si>
  <si>
    <t>Alagón</t>
  </si>
  <si>
    <t>Daroca</t>
  </si>
  <si>
    <t>San Pablo</t>
  </si>
  <si>
    <t>Cariñena</t>
  </si>
  <si>
    <t>Sariñena</t>
  </si>
  <si>
    <t>Borja</t>
  </si>
  <si>
    <t>Cuarte de Huerva</t>
  </si>
  <si>
    <t>Andorra</t>
  </si>
  <si>
    <t>Mequinenza</t>
  </si>
  <si>
    <t>Sabiñánigo</t>
  </si>
  <si>
    <t>Albalate de Cinca</t>
  </si>
  <si>
    <t>Aínsa</t>
  </si>
  <si>
    <t>Calatayud Rural</t>
  </si>
  <si>
    <t>Lafortunada</t>
  </si>
  <si>
    <t>Aliaga</t>
  </si>
  <si>
    <t>Alcorisa</t>
  </si>
  <si>
    <t>Luna</t>
  </si>
  <si>
    <t>Almudévar</t>
  </si>
  <si>
    <t>Sabiñán</t>
  </si>
  <si>
    <t>Caspe</t>
  </si>
  <si>
    <t>Calatayud Urbano</t>
  </si>
  <si>
    <t>Distribución por edad y sexo: en 28 casos confirmados no ha sido posible identificar la edad o el sexo</t>
  </si>
  <si>
    <t>Distribución por provincias: en 12 casos confirmads no ha sido posible identificar la provincia de procedencia</t>
  </si>
  <si>
    <t>Distribución por síntomas: en 444 casos confirmados no ha sido posible identificar la existencia o no de sintomatología</t>
  </si>
  <si>
    <t>ZARAGOZA II</t>
  </si>
  <si>
    <t>CALATATYD</t>
  </si>
  <si>
    <t>Valderrobres</t>
  </si>
  <si>
    <t>Biescas-Valle De Tena</t>
  </si>
  <si>
    <t>Hecho</t>
  </si>
  <si>
    <t>Calaceite</t>
  </si>
  <si>
    <t>Utrillas</t>
  </si>
  <si>
    <t>Binéfar</t>
  </si>
  <si>
    <t>Tamarite de Litera</t>
  </si>
  <si>
    <t>Castejón de Sos</t>
  </si>
  <si>
    <t>Báguena</t>
  </si>
  <si>
    <t>Distribución por Sector Sanitario: en 39 casos confirmado no ha sido posible identificar el sector sanitario.</t>
  </si>
  <si>
    <t>Distribución por Zona Básica de Salud (ZBS): en 36 casos confirmado no ha sido posible identificar la zona básica de salud.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</si>
</sst>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/>
    </xf>
    <xf numFmtId="0" fontId="12" fillId="15" borderId="20" xfId="0" applyNumberFormat="1" applyFont="1" applyFill="1" applyBorder="1"/>
    <xf numFmtId="10" fontId="9" fillId="15" borderId="22" xfId="1" applyNumberFormat="1" applyFont="1" applyFill="1" applyBorder="1" applyAlignment="1">
      <alignment horizontal="right" vertical="center" wrapText="1"/>
    </xf>
    <xf numFmtId="0" fontId="12" fillId="15" borderId="11" xfId="0" applyFont="1" applyFill="1" applyBorder="1" applyAlignment="1">
      <alignment horizontal="left"/>
    </xf>
    <xf numFmtId="0" fontId="12" fillId="15" borderId="5" xfId="0" applyNumberFormat="1" applyFont="1" applyFill="1" applyBorder="1"/>
    <xf numFmtId="10" fontId="9" fillId="15" borderId="12" xfId="1" applyNumberFormat="1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left"/>
    </xf>
    <xf numFmtId="0" fontId="12" fillId="16" borderId="5" xfId="0" applyNumberFormat="1" applyFont="1" applyFill="1" applyBorder="1"/>
    <xf numFmtId="10" fontId="9" fillId="16" borderId="12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10" fontId="9" fillId="15" borderId="21" xfId="1" applyNumberFormat="1" applyFont="1" applyFill="1" applyBorder="1" applyAlignment="1">
      <alignment horizontal="right" vertical="center" wrapText="1"/>
    </xf>
    <xf numFmtId="0" fontId="11" fillId="15" borderId="11" xfId="0" applyFont="1" applyFill="1" applyBorder="1" applyAlignment="1">
      <alignment horizontal="left"/>
    </xf>
    <xf numFmtId="0" fontId="11" fillId="15" borderId="5" xfId="0" applyNumberFormat="1" applyFont="1" applyFill="1" applyBorder="1"/>
    <xf numFmtId="0" fontId="1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/>
    <xf numFmtId="0" fontId="0" fillId="17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19" workbookViewId="0">
      <selection activeCell="B29" sqref="B29:B89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>
      <c r="A1" s="47" t="s">
        <v>126</v>
      </c>
    </row>
    <row r="2" spans="1:6" ht="15" customHeight="1" thickBot="1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>
      <c r="A3" s="1" t="s">
        <v>4</v>
      </c>
      <c r="B3" s="26">
        <v>1</v>
      </c>
      <c r="C3" s="27">
        <v>3</v>
      </c>
      <c r="D3" s="9">
        <f>B3+C3</f>
        <v>4</v>
      </c>
      <c r="E3" s="16">
        <f>D3/$D$12</f>
        <v>5.3981106612685558E-3</v>
      </c>
      <c r="F3" s="4">
        <f>E3</f>
        <v>5.3981106612685558E-3</v>
      </c>
    </row>
    <row r="4" spans="1:6" ht="15" customHeight="1" thickBot="1">
      <c r="A4" s="1" t="s">
        <v>5</v>
      </c>
      <c r="B4" s="28">
        <v>34</v>
      </c>
      <c r="C4" s="22">
        <v>34</v>
      </c>
      <c r="D4" s="9">
        <f t="shared" ref="D4:D11" si="0">B4+C4</f>
        <v>68</v>
      </c>
      <c r="E4" s="16">
        <f t="shared" ref="E4:E11" si="1">D4/$D$12</f>
        <v>9.1767881241565458E-2</v>
      </c>
      <c r="F4" s="46">
        <f>F3+E4</f>
        <v>9.7165991902834009E-2</v>
      </c>
    </row>
    <row r="5" spans="1:6" ht="15" customHeight="1" thickBot="1">
      <c r="A5" s="1" t="s">
        <v>6</v>
      </c>
      <c r="B5" s="28">
        <v>45</v>
      </c>
      <c r="C5" s="22">
        <v>40</v>
      </c>
      <c r="D5" s="9">
        <f t="shared" si="0"/>
        <v>85</v>
      </c>
      <c r="E5" s="16">
        <f t="shared" si="1"/>
        <v>0.11470985155195682</v>
      </c>
      <c r="F5" s="4">
        <f>F4+E5</f>
        <v>0.21187584345479082</v>
      </c>
    </row>
    <row r="6" spans="1:6" ht="15" customHeight="1" thickBot="1">
      <c r="A6" s="1" t="s">
        <v>7</v>
      </c>
      <c r="B6" s="28">
        <v>34</v>
      </c>
      <c r="C6" s="22">
        <v>40</v>
      </c>
      <c r="D6" s="9">
        <f t="shared" si="0"/>
        <v>74</v>
      </c>
      <c r="E6" s="16">
        <f t="shared" si="1"/>
        <v>9.9865047233468285E-2</v>
      </c>
      <c r="F6" s="10">
        <f t="shared" ref="F6:F11" si="2">F5+E6</f>
        <v>0.31174089068825911</v>
      </c>
    </row>
    <row r="7" spans="1:6" ht="15" customHeight="1" thickBot="1">
      <c r="A7" s="1" t="s">
        <v>8</v>
      </c>
      <c r="B7" s="28">
        <v>40</v>
      </c>
      <c r="C7" s="22">
        <v>58</v>
      </c>
      <c r="D7" s="9">
        <f t="shared" si="0"/>
        <v>98</v>
      </c>
      <c r="E7" s="16">
        <f t="shared" si="1"/>
        <v>0.13225371120107962</v>
      </c>
      <c r="F7" s="10">
        <f t="shared" si="2"/>
        <v>0.4439946018893387</v>
      </c>
    </row>
    <row r="8" spans="1:6" ht="15" customHeight="1" thickBot="1">
      <c r="A8" s="1" t="s">
        <v>9</v>
      </c>
      <c r="B8" s="28">
        <v>44</v>
      </c>
      <c r="C8" s="22">
        <v>62</v>
      </c>
      <c r="D8" s="9">
        <f t="shared" si="0"/>
        <v>106</v>
      </c>
      <c r="E8" s="16">
        <f t="shared" si="1"/>
        <v>0.14304993252361672</v>
      </c>
      <c r="F8" s="4">
        <f t="shared" si="2"/>
        <v>0.58704453441295545</v>
      </c>
    </row>
    <row r="9" spans="1:6" ht="15" customHeight="1" thickBot="1">
      <c r="A9" s="1" t="s">
        <v>10</v>
      </c>
      <c r="B9" s="28">
        <v>57</v>
      </c>
      <c r="C9" s="22">
        <v>50</v>
      </c>
      <c r="D9" s="9">
        <f t="shared" si="0"/>
        <v>107</v>
      </c>
      <c r="E9" s="16">
        <f t="shared" si="1"/>
        <v>0.14439946018893388</v>
      </c>
      <c r="F9" s="4">
        <f t="shared" si="2"/>
        <v>0.73144399460188936</v>
      </c>
    </row>
    <row r="10" spans="1:6" ht="15" customHeight="1" thickBot="1">
      <c r="A10" s="1" t="s">
        <v>11</v>
      </c>
      <c r="B10" s="28">
        <v>29</v>
      </c>
      <c r="C10" s="22">
        <v>28</v>
      </c>
      <c r="D10" s="9">
        <f t="shared" si="0"/>
        <v>57</v>
      </c>
      <c r="E10" s="16">
        <f t="shared" si="1"/>
        <v>7.6923076923076927E-2</v>
      </c>
      <c r="F10" s="4">
        <f t="shared" si="2"/>
        <v>0.80836707152496623</v>
      </c>
    </row>
    <row r="11" spans="1:6" ht="15" customHeight="1" thickBot="1">
      <c r="A11" s="1" t="s">
        <v>12</v>
      </c>
      <c r="B11" s="28">
        <v>42</v>
      </c>
      <c r="C11" s="22">
        <v>100</v>
      </c>
      <c r="D11" s="9">
        <f t="shared" si="0"/>
        <v>142</v>
      </c>
      <c r="E11" s="20">
        <f t="shared" si="1"/>
        <v>0.19163292847503374</v>
      </c>
      <c r="F11" s="4">
        <f t="shared" si="2"/>
        <v>1</v>
      </c>
    </row>
    <row r="12" spans="1:6" ht="15" customHeight="1" thickBot="1">
      <c r="A12" s="39" t="s">
        <v>30</v>
      </c>
      <c r="B12" s="40">
        <f>SUM(B3:B11)</f>
        <v>326</v>
      </c>
      <c r="C12" s="40">
        <f>SUM(C3:C11)</f>
        <v>415</v>
      </c>
      <c r="D12" s="88">
        <f>SUM(D3:D11)</f>
        <v>741</v>
      </c>
    </row>
    <row r="13" spans="1:6" ht="15" customHeight="1">
      <c r="A13" s="5"/>
      <c r="B13" s="8">
        <f>B12/D12</f>
        <v>0.4399460188933873</v>
      </c>
      <c r="C13" s="8">
        <f>C12/D12</f>
        <v>0.56005398110661264</v>
      </c>
      <c r="D13" s="6"/>
    </row>
    <row r="14" spans="1:6" ht="15" customHeight="1">
      <c r="A14" s="5"/>
      <c r="B14" s="8"/>
      <c r="C14" s="8"/>
      <c r="D14" s="6"/>
      <c r="E14" s="95"/>
    </row>
    <row r="15" spans="1:6" ht="15" customHeight="1">
      <c r="A15" s="7"/>
      <c r="B15" s="7"/>
      <c r="C15" s="7"/>
      <c r="D15" s="7"/>
      <c r="E15" s="95"/>
    </row>
    <row r="16" spans="1:6" ht="15" customHeight="1" thickBot="1">
      <c r="A16" s="47" t="s">
        <v>127</v>
      </c>
    </row>
    <row r="17" spans="1:10" ht="15.75" thickBot="1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105" t="s">
        <v>22</v>
      </c>
      <c r="H17" s="106"/>
      <c r="I17" s="107"/>
    </row>
    <row r="18" spans="1:10" ht="15.75" thickBot="1">
      <c r="A18" s="23">
        <v>253</v>
      </c>
      <c r="B18" s="24">
        <v>85</v>
      </c>
      <c r="C18" s="24">
        <v>419</v>
      </c>
      <c r="D18" s="25">
        <v>12</v>
      </c>
      <c r="E18" s="89">
        <f>SUM(A18:D18)</f>
        <v>769</v>
      </c>
      <c r="G18" s="108">
        <v>3.1E-2</v>
      </c>
      <c r="H18" s="109"/>
      <c r="I18" s="110"/>
    </row>
    <row r="19" spans="1:10" ht="15.75" thickBot="1">
      <c r="A19" s="17">
        <f>A18/$E$18</f>
        <v>0.32899869960988298</v>
      </c>
      <c r="B19" s="17">
        <f t="shared" ref="B19:D19" si="3">B18/$E$18</f>
        <v>0.11053315994798439</v>
      </c>
      <c r="C19" s="17">
        <f t="shared" si="3"/>
        <v>0.54486345903771127</v>
      </c>
      <c r="D19" s="17">
        <f t="shared" si="3"/>
        <v>1.5604681404421327E-2</v>
      </c>
      <c r="E19" s="2"/>
    </row>
    <row r="20" spans="1:10" ht="15.75" thickBot="1">
      <c r="G20" s="105" t="s">
        <v>34</v>
      </c>
      <c r="H20" s="106"/>
      <c r="I20" s="107"/>
    </row>
    <row r="21" spans="1:10" ht="15.75" thickBot="1">
      <c r="A21" s="48" t="s">
        <v>128</v>
      </c>
      <c r="G21" s="111">
        <v>12.3</v>
      </c>
      <c r="H21" s="112"/>
      <c r="I21" s="113"/>
    </row>
    <row r="22" spans="1:10" ht="15.75" thickBot="1">
      <c r="A22" s="72" t="s">
        <v>19</v>
      </c>
      <c r="B22" s="3">
        <v>155</v>
      </c>
      <c r="C22" s="73">
        <f>B22/(B22+B23)</f>
        <v>0.47692307692307695</v>
      </c>
    </row>
    <row r="23" spans="1:10" ht="15.75" thickBot="1">
      <c r="A23" s="74" t="s">
        <v>18</v>
      </c>
      <c r="B23" s="2">
        <v>170</v>
      </c>
      <c r="C23" s="75">
        <f>B23/(B22+B23)</f>
        <v>0.52307692307692311</v>
      </c>
    </row>
    <row r="26" spans="1:10" ht="15.75" thickBot="1">
      <c r="A26" s="48" t="s">
        <v>141</v>
      </c>
      <c r="F26" s="48" t="s">
        <v>140</v>
      </c>
    </row>
    <row r="27" spans="1:10" ht="15.75" customHeight="1" thickBot="1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>
      <c r="A28" s="49" t="s">
        <v>105</v>
      </c>
      <c r="B28" s="50">
        <v>52</v>
      </c>
      <c r="C28" s="51">
        <f t="shared" ref="C28:C59" si="4">B28/$B$118</f>
        <v>6.7620286085825751E-2</v>
      </c>
      <c r="D28" s="52">
        <v>1</v>
      </c>
      <c r="F28" s="53" t="s">
        <v>29</v>
      </c>
      <c r="G28" s="54">
        <v>188</v>
      </c>
      <c r="H28" s="55">
        <f t="shared" ref="H28:H36" si="5">G28/$E$18</f>
        <v>0.24447334200260079</v>
      </c>
      <c r="I28" s="18"/>
      <c r="J28" s="7"/>
    </row>
    <row r="29" spans="1:10" ht="15.75" thickBot="1">
      <c r="A29" s="49" t="s">
        <v>38</v>
      </c>
      <c r="B29" s="50">
        <v>49</v>
      </c>
      <c r="C29" s="51">
        <f t="shared" si="4"/>
        <v>6.3719115734720416E-2</v>
      </c>
      <c r="D29" s="52">
        <v>2</v>
      </c>
      <c r="F29" s="90" t="s">
        <v>13</v>
      </c>
      <c r="G29" s="91">
        <v>184</v>
      </c>
      <c r="H29" s="92">
        <f t="shared" si="5"/>
        <v>0.23927178153446033</v>
      </c>
      <c r="I29" s="19"/>
      <c r="J29" s="7"/>
    </row>
    <row r="30" spans="1:10" ht="15.75" thickBot="1">
      <c r="A30" s="49" t="s">
        <v>79</v>
      </c>
      <c r="B30" s="50">
        <v>39</v>
      </c>
      <c r="C30" s="51">
        <f t="shared" si="4"/>
        <v>5.071521456436931E-2</v>
      </c>
      <c r="D30" s="52">
        <v>3</v>
      </c>
      <c r="F30" s="56" t="s">
        <v>129</v>
      </c>
      <c r="G30" s="57">
        <v>100</v>
      </c>
      <c r="H30" s="58">
        <f t="shared" si="5"/>
        <v>0.13003901170351106</v>
      </c>
      <c r="I30" s="19"/>
      <c r="J30" s="7"/>
    </row>
    <row r="31" spans="1:10" ht="15.75" thickBot="1">
      <c r="A31" s="49" t="s">
        <v>57</v>
      </c>
      <c r="B31" s="50">
        <v>30</v>
      </c>
      <c r="C31" s="51">
        <f t="shared" si="4"/>
        <v>3.9011703511053319E-2</v>
      </c>
      <c r="D31" s="52">
        <v>4</v>
      </c>
      <c r="F31" s="96" t="s">
        <v>28</v>
      </c>
      <c r="G31" s="97">
        <v>85</v>
      </c>
      <c r="H31" s="98">
        <f t="shared" si="5"/>
        <v>0.11053315994798439</v>
      </c>
      <c r="I31" s="19"/>
      <c r="J31" s="7"/>
    </row>
    <row r="32" spans="1:10" ht="15.75" thickBot="1">
      <c r="A32" s="49" t="s">
        <v>67</v>
      </c>
      <c r="B32" s="50">
        <v>29</v>
      </c>
      <c r="C32" s="51">
        <f t="shared" si="4"/>
        <v>3.7711313394018203E-2</v>
      </c>
      <c r="D32" s="52">
        <v>5</v>
      </c>
      <c r="F32" s="59" t="s">
        <v>25</v>
      </c>
      <c r="G32" s="60">
        <v>65</v>
      </c>
      <c r="H32" s="61">
        <f t="shared" si="5"/>
        <v>8.4525357607282178E-2</v>
      </c>
      <c r="I32" s="19"/>
      <c r="J32" s="7"/>
    </row>
    <row r="33" spans="1:10" ht="15.75" thickBot="1">
      <c r="A33" s="49" t="s">
        <v>41</v>
      </c>
      <c r="B33" s="50">
        <v>25</v>
      </c>
      <c r="C33" s="51">
        <f t="shared" si="4"/>
        <v>3.2509752925877766E-2</v>
      </c>
      <c r="D33" s="52">
        <v>6</v>
      </c>
      <c r="F33" s="62" t="s">
        <v>14</v>
      </c>
      <c r="G33" s="63">
        <v>55</v>
      </c>
      <c r="H33" s="64">
        <f t="shared" si="5"/>
        <v>7.1521456436931086E-2</v>
      </c>
      <c r="I33" s="19"/>
      <c r="J33" s="7"/>
    </row>
    <row r="34" spans="1:10" ht="15.75" thickBot="1">
      <c r="A34" s="49" t="s">
        <v>97</v>
      </c>
      <c r="B34" s="50">
        <v>22</v>
      </c>
      <c r="C34" s="51">
        <f t="shared" si="4"/>
        <v>2.8608582574772431E-2</v>
      </c>
      <c r="D34" s="52">
        <v>7</v>
      </c>
      <c r="F34" s="69" t="s">
        <v>26</v>
      </c>
      <c r="G34" s="70">
        <v>27</v>
      </c>
      <c r="H34" s="71">
        <f t="shared" si="5"/>
        <v>3.5110533159947985E-2</v>
      </c>
      <c r="I34" s="19"/>
      <c r="J34" s="7"/>
    </row>
    <row r="35" spans="1:10" ht="15.75" thickBot="1">
      <c r="A35" s="49" t="s">
        <v>63</v>
      </c>
      <c r="B35" s="50">
        <v>17</v>
      </c>
      <c r="C35" s="51">
        <f t="shared" si="4"/>
        <v>2.2106631989596878E-2</v>
      </c>
      <c r="D35" s="52">
        <v>8</v>
      </c>
      <c r="F35" s="65" t="s">
        <v>130</v>
      </c>
      <c r="G35" s="66">
        <v>26</v>
      </c>
      <c r="H35" s="67">
        <f t="shared" si="5"/>
        <v>3.3810143042912875E-2</v>
      </c>
      <c r="I35" s="19"/>
      <c r="J35" s="7"/>
    </row>
    <row r="36" spans="1:10" ht="15.75" thickBot="1">
      <c r="A36" s="49" t="s">
        <v>75</v>
      </c>
      <c r="B36" s="50">
        <v>16</v>
      </c>
      <c r="C36" s="51">
        <f t="shared" si="4"/>
        <v>2.0806241872561769E-2</v>
      </c>
      <c r="D36" s="52">
        <v>9</v>
      </c>
      <c r="F36" s="36" t="s">
        <v>33</v>
      </c>
      <c r="G36" s="37">
        <v>39</v>
      </c>
      <c r="H36" s="43">
        <f t="shared" si="5"/>
        <v>5.071521456436931E-2</v>
      </c>
      <c r="I36" s="19"/>
      <c r="J36" s="7"/>
    </row>
    <row r="37" spans="1:10" ht="15.75" thickBot="1">
      <c r="A37" s="49" t="s">
        <v>95</v>
      </c>
      <c r="B37" s="50">
        <v>15</v>
      </c>
      <c r="C37" s="51">
        <f t="shared" si="4"/>
        <v>1.950585175552666E-2</v>
      </c>
      <c r="D37" s="52">
        <v>10</v>
      </c>
      <c r="F37" s="44" t="s">
        <v>30</v>
      </c>
      <c r="G37" s="93">
        <f>SUM(G28:G36)</f>
        <v>769</v>
      </c>
      <c r="H37" s="45"/>
      <c r="I37" s="19"/>
      <c r="J37" s="7"/>
    </row>
    <row r="38" spans="1:10" ht="15.75" thickBot="1">
      <c r="A38" s="49" t="s">
        <v>108</v>
      </c>
      <c r="B38" s="50">
        <v>14</v>
      </c>
      <c r="C38" s="51">
        <f t="shared" si="4"/>
        <v>1.8205461638491547E-2</v>
      </c>
      <c r="D38" s="52">
        <v>11</v>
      </c>
    </row>
    <row r="39" spans="1:10" ht="15.75" thickBot="1">
      <c r="A39" s="49" t="s">
        <v>55</v>
      </c>
      <c r="B39" s="50">
        <v>13</v>
      </c>
      <c r="C39" s="51">
        <f t="shared" si="4"/>
        <v>1.6905071521456438E-2</v>
      </c>
      <c r="D39" s="52">
        <v>12</v>
      </c>
      <c r="I39" s="29"/>
      <c r="J39" s="29"/>
    </row>
    <row r="40" spans="1:10" ht="15.75" thickBot="1">
      <c r="A40" s="49" t="s">
        <v>78</v>
      </c>
      <c r="B40" s="50">
        <v>13</v>
      </c>
      <c r="C40" s="51">
        <f t="shared" si="4"/>
        <v>1.6905071521456438E-2</v>
      </c>
      <c r="D40" s="52">
        <v>13</v>
      </c>
      <c r="I40" s="30"/>
      <c r="J40" s="30"/>
    </row>
    <row r="41" spans="1:10" ht="15.75" thickBot="1">
      <c r="A41" s="49" t="s">
        <v>114</v>
      </c>
      <c r="B41" s="50">
        <v>13</v>
      </c>
      <c r="C41" s="51">
        <f t="shared" si="4"/>
        <v>1.6905071521456438E-2</v>
      </c>
      <c r="D41" s="52">
        <v>14</v>
      </c>
      <c r="I41" s="31"/>
      <c r="J41" s="31"/>
    </row>
    <row r="42" spans="1:10" ht="15.75" thickBot="1">
      <c r="A42" s="49" t="s">
        <v>58</v>
      </c>
      <c r="B42" s="50">
        <v>13</v>
      </c>
      <c r="C42" s="51">
        <f t="shared" si="4"/>
        <v>1.6905071521456438E-2</v>
      </c>
      <c r="D42" s="52">
        <v>15</v>
      </c>
      <c r="F42" s="29" t="s">
        <v>81</v>
      </c>
      <c r="G42" s="29"/>
      <c r="H42" s="29"/>
      <c r="I42" s="31"/>
      <c r="J42" s="31"/>
    </row>
    <row r="43" spans="1:10" ht="15.75" thickBot="1">
      <c r="A43" s="49" t="s">
        <v>35</v>
      </c>
      <c r="B43" s="50">
        <v>13</v>
      </c>
      <c r="C43" s="51">
        <f t="shared" si="4"/>
        <v>1.6905071521456438E-2</v>
      </c>
      <c r="D43" s="52">
        <v>16</v>
      </c>
      <c r="F43" s="68" t="s">
        <v>87</v>
      </c>
      <c r="G43" s="68" t="s">
        <v>31</v>
      </c>
      <c r="H43" s="68" t="s">
        <v>32</v>
      </c>
    </row>
    <row r="44" spans="1:10" ht="15.75" thickBot="1">
      <c r="A44" s="49" t="s">
        <v>39</v>
      </c>
      <c r="B44" s="50">
        <v>12</v>
      </c>
      <c r="C44" s="51">
        <f t="shared" si="4"/>
        <v>1.5604681404421327E-2</v>
      </c>
      <c r="D44" s="52">
        <v>17</v>
      </c>
      <c r="F44" s="79" t="s">
        <v>82</v>
      </c>
      <c r="G44" s="80">
        <v>208</v>
      </c>
      <c r="H44" s="81">
        <f t="shared" ref="H44:H56" si="6">G44/$B$118</f>
        <v>0.270481144343303</v>
      </c>
    </row>
    <row r="45" spans="1:10" ht="15.75" thickBot="1">
      <c r="A45" s="49" t="s">
        <v>53</v>
      </c>
      <c r="B45" s="50">
        <v>12</v>
      </c>
      <c r="C45" s="51">
        <f t="shared" si="4"/>
        <v>1.5604681404421327E-2</v>
      </c>
      <c r="D45" s="52">
        <v>18</v>
      </c>
      <c r="E45" s="21"/>
      <c r="F45" s="85" t="s">
        <v>83</v>
      </c>
      <c r="G45" s="86">
        <v>88</v>
      </c>
      <c r="H45" s="87">
        <f t="shared" si="6"/>
        <v>0.11443433029908973</v>
      </c>
    </row>
    <row r="46" spans="1:10" ht="15.75" thickBot="1">
      <c r="A46" s="49" t="s">
        <v>37</v>
      </c>
      <c r="B46" s="50">
        <v>12</v>
      </c>
      <c r="C46" s="51">
        <f t="shared" si="4"/>
        <v>1.5604681404421327E-2</v>
      </c>
      <c r="D46" s="52">
        <v>19</v>
      </c>
      <c r="F46" s="82" t="s">
        <v>84</v>
      </c>
      <c r="G46" s="83">
        <v>41</v>
      </c>
      <c r="H46" s="84">
        <f t="shared" si="6"/>
        <v>5.3315994798439535E-2</v>
      </c>
    </row>
    <row r="47" spans="1:10" ht="15.75" thickBot="1">
      <c r="A47" s="49" t="s">
        <v>40</v>
      </c>
      <c r="B47" s="50">
        <v>11</v>
      </c>
      <c r="C47" s="51">
        <f t="shared" si="4"/>
        <v>1.4304291287386216E-2</v>
      </c>
      <c r="D47" s="52">
        <v>20</v>
      </c>
      <c r="F47" s="85" t="s">
        <v>79</v>
      </c>
      <c r="G47" s="86">
        <v>41</v>
      </c>
      <c r="H47" s="87">
        <f t="shared" si="6"/>
        <v>5.3315994798439535E-2</v>
      </c>
    </row>
    <row r="48" spans="1:10" ht="15.75" thickBot="1">
      <c r="A48" s="49" t="s">
        <v>51</v>
      </c>
      <c r="B48" s="50">
        <v>11</v>
      </c>
      <c r="C48" s="51">
        <f t="shared" si="4"/>
        <v>1.4304291287386216E-2</v>
      </c>
      <c r="D48" s="52">
        <v>21</v>
      </c>
      <c r="F48" s="82" t="s">
        <v>97</v>
      </c>
      <c r="G48" s="83">
        <v>21</v>
      </c>
      <c r="H48" s="84">
        <f t="shared" si="6"/>
        <v>2.7308192457737322E-2</v>
      </c>
    </row>
    <row r="49" spans="1:8" ht="15.75" thickBot="1">
      <c r="A49" s="49" t="s">
        <v>94</v>
      </c>
      <c r="B49" s="50">
        <v>10</v>
      </c>
      <c r="C49" s="51">
        <f t="shared" si="4"/>
        <v>1.3003901170351105E-2</v>
      </c>
      <c r="D49" s="52">
        <v>22</v>
      </c>
      <c r="F49" s="85" t="s">
        <v>85</v>
      </c>
      <c r="G49" s="86">
        <v>9</v>
      </c>
      <c r="H49" s="87">
        <f t="shared" si="6"/>
        <v>1.1703511053315995E-2</v>
      </c>
    </row>
    <row r="50" spans="1:8" ht="15.75" thickBot="1">
      <c r="A50" s="49" t="s">
        <v>54</v>
      </c>
      <c r="B50" s="50">
        <v>10</v>
      </c>
      <c r="C50" s="51">
        <f t="shared" si="4"/>
        <v>1.3003901170351105E-2</v>
      </c>
      <c r="D50" s="52">
        <v>23</v>
      </c>
      <c r="F50" s="82" t="s">
        <v>48</v>
      </c>
      <c r="G50" s="83">
        <v>7</v>
      </c>
      <c r="H50" s="102">
        <f t="shared" si="6"/>
        <v>9.1027308192457735E-3</v>
      </c>
    </row>
    <row r="51" spans="1:8" ht="15.75" thickBot="1">
      <c r="A51" s="49" t="s">
        <v>61</v>
      </c>
      <c r="B51" s="50">
        <v>10</v>
      </c>
      <c r="C51" s="51">
        <f t="shared" si="4"/>
        <v>1.3003901170351105E-2</v>
      </c>
      <c r="D51" s="52">
        <v>24</v>
      </c>
      <c r="F51" s="85" t="s">
        <v>111</v>
      </c>
      <c r="G51" s="86">
        <v>6</v>
      </c>
      <c r="H51" s="87">
        <f t="shared" si="6"/>
        <v>7.8023407022106634E-3</v>
      </c>
    </row>
    <row r="52" spans="1:8" ht="15.75" thickBot="1">
      <c r="A52" s="49" t="s">
        <v>98</v>
      </c>
      <c r="B52" s="50">
        <v>10</v>
      </c>
      <c r="C52" s="51">
        <f t="shared" si="4"/>
        <v>1.3003901170351105E-2</v>
      </c>
      <c r="D52" s="52">
        <v>25</v>
      </c>
      <c r="F52" s="103" t="s">
        <v>86</v>
      </c>
      <c r="G52" s="104">
        <v>6</v>
      </c>
      <c r="H52" s="84">
        <f t="shared" si="6"/>
        <v>7.8023407022106634E-3</v>
      </c>
    </row>
    <row r="53" spans="1:8" ht="15.75" thickBot="1">
      <c r="A53" s="49" t="s">
        <v>62</v>
      </c>
      <c r="B53" s="50">
        <v>10</v>
      </c>
      <c r="C53" s="51">
        <f t="shared" si="4"/>
        <v>1.3003901170351105E-2</v>
      </c>
      <c r="D53" s="52">
        <v>26</v>
      </c>
      <c r="F53" s="85" t="s">
        <v>99</v>
      </c>
      <c r="G53" s="86">
        <v>4</v>
      </c>
      <c r="H53" s="87">
        <f t="shared" si="6"/>
        <v>5.2015604681404422E-3</v>
      </c>
    </row>
    <row r="54" spans="1:8" ht="15.75" thickBot="1">
      <c r="A54" s="49" t="s">
        <v>107</v>
      </c>
      <c r="B54" s="50">
        <v>10</v>
      </c>
      <c r="C54" s="51">
        <f t="shared" si="4"/>
        <v>1.3003901170351105E-2</v>
      </c>
      <c r="D54" s="52">
        <v>27</v>
      </c>
      <c r="F54" s="103" t="s">
        <v>69</v>
      </c>
      <c r="G54" s="104">
        <v>4</v>
      </c>
      <c r="H54" s="84">
        <f t="shared" si="6"/>
        <v>5.2015604681404422E-3</v>
      </c>
    </row>
    <row r="55" spans="1:8" ht="15.75" thickBot="1">
      <c r="A55" s="41" t="s">
        <v>136</v>
      </c>
      <c r="B55" s="42">
        <v>9</v>
      </c>
      <c r="C55" s="34">
        <f t="shared" si="4"/>
        <v>1.1703511053315995E-2</v>
      </c>
      <c r="D55" s="35">
        <v>28</v>
      </c>
      <c r="F55" s="85" t="s">
        <v>50</v>
      </c>
      <c r="G55" s="86">
        <v>3</v>
      </c>
      <c r="H55" s="87">
        <f t="shared" si="6"/>
        <v>3.9011703511053317E-3</v>
      </c>
    </row>
    <row r="56" spans="1:8" ht="15.75" thickBot="1">
      <c r="A56" s="41" t="s">
        <v>102</v>
      </c>
      <c r="B56" s="42">
        <v>9</v>
      </c>
      <c r="C56" s="34">
        <f t="shared" si="4"/>
        <v>1.1703511053315995E-2</v>
      </c>
      <c r="D56" s="35">
        <v>29</v>
      </c>
      <c r="F56" s="82" t="s">
        <v>49</v>
      </c>
      <c r="G56" s="83">
        <v>2</v>
      </c>
      <c r="H56" s="84">
        <f t="shared" si="6"/>
        <v>2.6007802340702211E-3</v>
      </c>
    </row>
    <row r="57" spans="1:8" ht="15.75" thickBot="1">
      <c r="A57" s="41" t="s">
        <v>66</v>
      </c>
      <c r="B57" s="42">
        <v>9</v>
      </c>
      <c r="C57" s="34">
        <f t="shared" si="4"/>
        <v>1.1703511053315995E-2</v>
      </c>
      <c r="D57" s="35">
        <v>30</v>
      </c>
      <c r="F57" s="99" t="s">
        <v>30</v>
      </c>
      <c r="G57" s="100">
        <f>SUM(G44:G56)</f>
        <v>440</v>
      </c>
      <c r="H57" s="101">
        <f>G57/B118</f>
        <v>0.57217165149544869</v>
      </c>
    </row>
    <row r="58" spans="1:8" ht="15.75" thickBot="1">
      <c r="A58" s="41" t="s">
        <v>137</v>
      </c>
      <c r="B58" s="42">
        <v>9</v>
      </c>
      <c r="C58" s="34">
        <f t="shared" si="4"/>
        <v>1.1703511053315995E-2</v>
      </c>
      <c r="D58" s="35">
        <v>31</v>
      </c>
      <c r="F58" s="31"/>
      <c r="G58" s="31"/>
      <c r="H58" s="31"/>
    </row>
    <row r="59" spans="1:8" ht="15.75" thickBot="1">
      <c r="A59" s="41" t="s">
        <v>125</v>
      </c>
      <c r="B59" s="42">
        <v>8</v>
      </c>
      <c r="C59" s="34">
        <f t="shared" si="4"/>
        <v>1.0403120936280884E-2</v>
      </c>
      <c r="D59" s="35">
        <v>32</v>
      </c>
      <c r="F59" s="31"/>
      <c r="G59" s="31"/>
      <c r="H59" s="31"/>
    </row>
    <row r="60" spans="1:8" ht="15.75" thickBot="1">
      <c r="A60" s="41" t="s">
        <v>92</v>
      </c>
      <c r="B60" s="42">
        <v>8</v>
      </c>
      <c r="C60" s="34">
        <f t="shared" ref="C60:C91" si="7">B60/$B$118</f>
        <v>1.0403120936280884E-2</v>
      </c>
      <c r="D60" s="35">
        <v>33</v>
      </c>
      <c r="F60" s="31"/>
      <c r="G60" s="31"/>
      <c r="H60" s="31"/>
    </row>
    <row r="61" spans="1:8" ht="15.75" thickBot="1">
      <c r="A61" s="41" t="s">
        <v>36</v>
      </c>
      <c r="B61" s="42">
        <v>8</v>
      </c>
      <c r="C61" s="34">
        <f t="shared" si="7"/>
        <v>1.0403120936280884E-2</v>
      </c>
      <c r="D61" s="35">
        <v>34</v>
      </c>
    </row>
    <row r="62" spans="1:8" ht="15.75" thickBot="1">
      <c r="A62" s="41" t="s">
        <v>76</v>
      </c>
      <c r="B62" s="42">
        <v>7</v>
      </c>
      <c r="C62" s="34">
        <f t="shared" si="7"/>
        <v>9.1027308192457735E-3</v>
      </c>
      <c r="D62" s="35">
        <v>35</v>
      </c>
    </row>
    <row r="63" spans="1:8" ht="15.75" thickBot="1">
      <c r="A63" s="41" t="s">
        <v>48</v>
      </c>
      <c r="B63" s="42">
        <v>7</v>
      </c>
      <c r="C63" s="34">
        <f t="shared" si="7"/>
        <v>9.1027308192457735E-3</v>
      </c>
      <c r="D63" s="35">
        <v>36</v>
      </c>
    </row>
    <row r="64" spans="1:8" ht="15.75" thickBot="1">
      <c r="A64" s="41" t="s">
        <v>91</v>
      </c>
      <c r="B64" s="42">
        <v>7</v>
      </c>
      <c r="C64" s="34">
        <f t="shared" si="7"/>
        <v>9.1027308192457735E-3</v>
      </c>
      <c r="D64" s="35">
        <v>37</v>
      </c>
    </row>
    <row r="65" spans="1:7" ht="15.75" thickBot="1">
      <c r="A65" s="41" t="s">
        <v>74</v>
      </c>
      <c r="B65" s="42">
        <v>7</v>
      </c>
      <c r="C65" s="34">
        <f t="shared" si="7"/>
        <v>9.1027308192457735E-3</v>
      </c>
      <c r="D65" s="35">
        <v>38</v>
      </c>
    </row>
    <row r="66" spans="1:7" ht="15.75" thickBot="1">
      <c r="A66" s="41" t="s">
        <v>89</v>
      </c>
      <c r="B66" s="42">
        <v>6</v>
      </c>
      <c r="C66" s="34">
        <f t="shared" si="7"/>
        <v>7.8023407022106634E-3</v>
      </c>
      <c r="D66" s="35">
        <v>39</v>
      </c>
    </row>
    <row r="67" spans="1:7" ht="15.75" thickBot="1">
      <c r="A67" s="41" t="s">
        <v>77</v>
      </c>
      <c r="B67" s="42">
        <v>6</v>
      </c>
      <c r="C67" s="34">
        <f t="shared" si="7"/>
        <v>7.8023407022106634E-3</v>
      </c>
      <c r="D67" s="35">
        <v>40</v>
      </c>
    </row>
    <row r="68" spans="1:7" ht="15.75" thickBot="1">
      <c r="A68" s="41" t="s">
        <v>99</v>
      </c>
      <c r="B68" s="42">
        <v>6</v>
      </c>
      <c r="C68" s="34">
        <f t="shared" si="7"/>
        <v>7.8023407022106634E-3</v>
      </c>
      <c r="D68" s="35">
        <v>41</v>
      </c>
    </row>
    <row r="69" spans="1:7" ht="15.75" thickBot="1">
      <c r="A69" s="41" t="s">
        <v>65</v>
      </c>
      <c r="B69" s="42">
        <v>6</v>
      </c>
      <c r="C69" s="34">
        <f t="shared" si="7"/>
        <v>7.8023407022106634E-3</v>
      </c>
      <c r="D69" s="35">
        <v>42</v>
      </c>
    </row>
    <row r="70" spans="1:7" ht="15.75" thickBot="1">
      <c r="A70" s="41" t="s">
        <v>131</v>
      </c>
      <c r="B70" s="42">
        <v>6</v>
      </c>
      <c r="C70" s="34">
        <f t="shared" si="7"/>
        <v>7.8023407022106634E-3</v>
      </c>
      <c r="D70" s="35">
        <v>43</v>
      </c>
    </row>
    <row r="71" spans="1:7" ht="15.75" thickBot="1">
      <c r="A71" s="41" t="s">
        <v>43</v>
      </c>
      <c r="B71" s="42">
        <v>5</v>
      </c>
      <c r="C71" s="34">
        <f t="shared" si="7"/>
        <v>6.5019505851755524E-3</v>
      </c>
      <c r="D71" s="35">
        <v>44</v>
      </c>
    </row>
    <row r="72" spans="1:7" ht="15.75" thickBot="1">
      <c r="A72" s="41" t="s">
        <v>132</v>
      </c>
      <c r="B72" s="42">
        <v>5</v>
      </c>
      <c r="C72" s="34">
        <f t="shared" si="7"/>
        <v>6.5019505851755524E-3</v>
      </c>
      <c r="D72" s="35">
        <v>45</v>
      </c>
    </row>
    <row r="73" spans="1:7" ht="15.75" thickBot="1">
      <c r="A73" s="41" t="s">
        <v>47</v>
      </c>
      <c r="B73" s="42">
        <v>5</v>
      </c>
      <c r="C73" s="34">
        <f t="shared" si="7"/>
        <v>6.5019505851755524E-3</v>
      </c>
      <c r="D73" s="35">
        <v>46</v>
      </c>
    </row>
    <row r="74" spans="1:7" ht="15.75" thickBot="1">
      <c r="A74" s="41" t="s">
        <v>123</v>
      </c>
      <c r="B74" s="42">
        <v>5</v>
      </c>
      <c r="C74" s="34">
        <f t="shared" si="7"/>
        <v>6.5019505851755524E-3</v>
      </c>
      <c r="D74" s="35">
        <v>47</v>
      </c>
      <c r="G74" s="11"/>
    </row>
    <row r="75" spans="1:7" ht="15.75" thickBot="1">
      <c r="A75" s="41" t="s">
        <v>73</v>
      </c>
      <c r="B75" s="42">
        <v>5</v>
      </c>
      <c r="C75" s="34">
        <f t="shared" si="7"/>
        <v>6.5019505851755524E-3</v>
      </c>
      <c r="D75" s="35">
        <v>48</v>
      </c>
    </row>
    <row r="76" spans="1:7" ht="15.75" thickBot="1">
      <c r="A76" s="41" t="s">
        <v>100</v>
      </c>
      <c r="B76" s="42">
        <v>5</v>
      </c>
      <c r="C76" s="34">
        <f t="shared" si="7"/>
        <v>6.5019505851755524E-3</v>
      </c>
      <c r="D76" s="35">
        <v>49</v>
      </c>
    </row>
    <row r="77" spans="1:7" ht="15.75" thickBot="1">
      <c r="A77" s="41" t="s">
        <v>122</v>
      </c>
      <c r="B77" s="42">
        <v>4</v>
      </c>
      <c r="C77" s="34">
        <f t="shared" si="7"/>
        <v>5.2015604681404422E-3</v>
      </c>
      <c r="D77" s="35">
        <v>50</v>
      </c>
    </row>
    <row r="78" spans="1:7" ht="15.75" thickBot="1">
      <c r="A78" s="41" t="s">
        <v>88</v>
      </c>
      <c r="B78" s="42">
        <v>4</v>
      </c>
      <c r="C78" s="34">
        <f t="shared" si="7"/>
        <v>5.2015604681404422E-3</v>
      </c>
      <c r="D78" s="35">
        <v>51</v>
      </c>
    </row>
    <row r="79" spans="1:7" ht="15.75" thickBot="1">
      <c r="A79" s="41" t="s">
        <v>138</v>
      </c>
      <c r="B79" s="42">
        <v>4</v>
      </c>
      <c r="C79" s="34">
        <f t="shared" si="7"/>
        <v>5.2015604681404422E-3</v>
      </c>
      <c r="D79" s="35">
        <v>52</v>
      </c>
    </row>
    <row r="80" spans="1:7" ht="15.75" thickBot="1">
      <c r="A80" s="41" t="s">
        <v>69</v>
      </c>
      <c r="B80" s="42">
        <v>4</v>
      </c>
      <c r="C80" s="34">
        <f t="shared" si="7"/>
        <v>5.2015604681404422E-3</v>
      </c>
      <c r="D80" s="35">
        <v>53</v>
      </c>
    </row>
    <row r="81" spans="1:4" ht="15.75" thickBot="1">
      <c r="A81" s="41" t="s">
        <v>101</v>
      </c>
      <c r="B81" s="42">
        <v>4</v>
      </c>
      <c r="C81" s="34">
        <f t="shared" si="7"/>
        <v>5.2015604681404422E-3</v>
      </c>
      <c r="D81" s="35">
        <v>54</v>
      </c>
    </row>
    <row r="82" spans="1:4" ht="15.75" thickBot="1">
      <c r="A82" s="41" t="s">
        <v>133</v>
      </c>
      <c r="B82" s="42">
        <v>4</v>
      </c>
      <c r="C82" s="34">
        <f t="shared" si="7"/>
        <v>5.2015604681404422E-3</v>
      </c>
      <c r="D82" s="35">
        <v>55</v>
      </c>
    </row>
    <row r="83" spans="1:4" ht="15.75" thickBot="1">
      <c r="A83" s="41" t="s">
        <v>113</v>
      </c>
      <c r="B83" s="42">
        <v>4</v>
      </c>
      <c r="C83" s="34">
        <f t="shared" si="7"/>
        <v>5.2015604681404422E-3</v>
      </c>
      <c r="D83" s="35">
        <v>56</v>
      </c>
    </row>
    <row r="84" spans="1:4" ht="15.75" thickBot="1">
      <c r="A84" s="41" t="s">
        <v>42</v>
      </c>
      <c r="B84" s="42">
        <v>4</v>
      </c>
      <c r="C84" s="34">
        <f t="shared" si="7"/>
        <v>5.2015604681404422E-3</v>
      </c>
      <c r="D84" s="35">
        <v>57</v>
      </c>
    </row>
    <row r="85" spans="1:4" ht="15.75" thickBot="1">
      <c r="A85" s="41" t="s">
        <v>50</v>
      </c>
      <c r="B85" s="42">
        <v>4</v>
      </c>
      <c r="C85" s="34">
        <f t="shared" si="7"/>
        <v>5.2015604681404422E-3</v>
      </c>
      <c r="D85" s="35">
        <v>58</v>
      </c>
    </row>
    <row r="86" spans="1:4" ht="15.75" thickBot="1">
      <c r="A86" s="41" t="s">
        <v>72</v>
      </c>
      <c r="B86" s="42">
        <v>4</v>
      </c>
      <c r="C86" s="34">
        <f t="shared" si="7"/>
        <v>5.2015604681404422E-3</v>
      </c>
      <c r="D86" s="35">
        <v>59</v>
      </c>
    </row>
    <row r="87" spans="1:4" ht="15.75" thickBot="1">
      <c r="A87" s="41" t="s">
        <v>139</v>
      </c>
      <c r="B87" s="42">
        <v>3</v>
      </c>
      <c r="C87" s="34">
        <f t="shared" si="7"/>
        <v>3.9011703511053317E-3</v>
      </c>
      <c r="D87" s="35">
        <v>60</v>
      </c>
    </row>
    <row r="88" spans="1:4" ht="15.75" thickBot="1">
      <c r="A88" s="41" t="s">
        <v>71</v>
      </c>
      <c r="B88" s="42">
        <v>3</v>
      </c>
      <c r="C88" s="34">
        <f t="shared" si="7"/>
        <v>3.9011703511053317E-3</v>
      </c>
      <c r="D88" s="35">
        <v>61</v>
      </c>
    </row>
    <row r="89" spans="1:4" ht="15.75" thickBot="1">
      <c r="A89" s="41" t="s">
        <v>96</v>
      </c>
      <c r="B89" s="42">
        <v>3</v>
      </c>
      <c r="C89" s="34">
        <f t="shared" si="7"/>
        <v>3.9011703511053317E-3</v>
      </c>
      <c r="D89" s="35">
        <v>62</v>
      </c>
    </row>
    <row r="90" spans="1:4" ht="15.75" thickBot="1">
      <c r="A90" s="41" t="s">
        <v>64</v>
      </c>
      <c r="B90" s="42">
        <v>3</v>
      </c>
      <c r="C90" s="34">
        <f t="shared" si="7"/>
        <v>3.9011703511053317E-3</v>
      </c>
      <c r="D90" s="35">
        <v>63</v>
      </c>
    </row>
    <row r="91" spans="1:4" ht="15.75" thickBot="1">
      <c r="A91" s="41" t="s">
        <v>68</v>
      </c>
      <c r="B91" s="42">
        <v>3</v>
      </c>
      <c r="C91" s="34">
        <f t="shared" si="7"/>
        <v>3.9011703511053317E-3</v>
      </c>
      <c r="D91" s="35">
        <v>64</v>
      </c>
    </row>
    <row r="92" spans="1:4" ht="15.75" thickBot="1">
      <c r="A92" s="41" t="s">
        <v>44</v>
      </c>
      <c r="B92" s="42">
        <v>3</v>
      </c>
      <c r="C92" s="34">
        <f t="shared" ref="C92:C123" si="8">B92/$B$118</f>
        <v>3.9011703511053317E-3</v>
      </c>
      <c r="D92" s="35">
        <v>65</v>
      </c>
    </row>
    <row r="93" spans="1:4" ht="15.75" thickBot="1">
      <c r="A93" s="41" t="s">
        <v>115</v>
      </c>
      <c r="B93" s="42">
        <v>2</v>
      </c>
      <c r="C93" s="34">
        <f t="shared" si="8"/>
        <v>2.6007802340702211E-3</v>
      </c>
      <c r="D93" s="35">
        <v>66</v>
      </c>
    </row>
    <row r="94" spans="1:4" ht="15.75" thickBot="1">
      <c r="A94" s="41" t="s">
        <v>49</v>
      </c>
      <c r="B94" s="42">
        <v>2</v>
      </c>
      <c r="C94" s="34">
        <f t="shared" si="8"/>
        <v>2.6007802340702211E-3</v>
      </c>
      <c r="D94" s="35">
        <v>67</v>
      </c>
    </row>
    <row r="95" spans="1:4" ht="15.75" thickBot="1">
      <c r="A95" s="41" t="s">
        <v>119</v>
      </c>
      <c r="B95" s="42">
        <v>2</v>
      </c>
      <c r="C95" s="34">
        <f t="shared" si="8"/>
        <v>2.6007802340702211E-3</v>
      </c>
      <c r="D95" s="35">
        <v>68</v>
      </c>
    </row>
    <row r="96" spans="1:4" ht="15.75" thickBot="1">
      <c r="A96" s="41" t="s">
        <v>112</v>
      </c>
      <c r="B96" s="42">
        <v>2</v>
      </c>
      <c r="C96" s="34">
        <f t="shared" si="8"/>
        <v>2.6007802340702211E-3</v>
      </c>
      <c r="D96" s="35">
        <v>69</v>
      </c>
    </row>
    <row r="97" spans="1:4" ht="15.75" thickBot="1">
      <c r="A97" s="41" t="s">
        <v>110</v>
      </c>
      <c r="B97" s="42">
        <v>2</v>
      </c>
      <c r="C97" s="34">
        <f t="shared" si="8"/>
        <v>2.6007802340702211E-3</v>
      </c>
      <c r="D97" s="35">
        <v>70</v>
      </c>
    </row>
    <row r="98" spans="1:4" ht="15.75" thickBot="1">
      <c r="A98" s="41" t="s">
        <v>134</v>
      </c>
      <c r="B98" s="42">
        <v>2</v>
      </c>
      <c r="C98" s="34">
        <f t="shared" si="8"/>
        <v>2.6007802340702211E-3</v>
      </c>
      <c r="D98" s="35">
        <v>71</v>
      </c>
    </row>
    <row r="99" spans="1:4" ht="15.75" thickBot="1">
      <c r="A99" s="41" t="s">
        <v>93</v>
      </c>
      <c r="B99" s="42">
        <v>2</v>
      </c>
      <c r="C99" s="34">
        <f t="shared" si="8"/>
        <v>2.6007802340702211E-3</v>
      </c>
      <c r="D99" s="35">
        <v>72</v>
      </c>
    </row>
    <row r="100" spans="1:4" ht="15.75" thickBot="1">
      <c r="A100" s="41" t="s">
        <v>117</v>
      </c>
      <c r="B100" s="42">
        <v>2</v>
      </c>
      <c r="C100" s="34">
        <f t="shared" si="8"/>
        <v>2.6007802340702211E-3</v>
      </c>
      <c r="D100" s="35">
        <v>73</v>
      </c>
    </row>
    <row r="101" spans="1:4" ht="15.75" thickBot="1">
      <c r="A101" s="41" t="s">
        <v>52</v>
      </c>
      <c r="B101" s="42">
        <v>2</v>
      </c>
      <c r="C101" s="34">
        <f t="shared" si="8"/>
        <v>2.6007802340702211E-3</v>
      </c>
      <c r="D101" s="35">
        <v>74</v>
      </c>
    </row>
    <row r="102" spans="1:4" ht="15.75" thickBot="1">
      <c r="A102" s="41" t="s">
        <v>70</v>
      </c>
      <c r="B102" s="42">
        <v>2</v>
      </c>
      <c r="C102" s="34">
        <f t="shared" si="8"/>
        <v>2.6007802340702211E-3</v>
      </c>
      <c r="D102" s="35">
        <v>75</v>
      </c>
    </row>
    <row r="103" spans="1:4" ht="15.75" thickBot="1">
      <c r="A103" s="41" t="s">
        <v>59</v>
      </c>
      <c r="B103" s="42">
        <v>2</v>
      </c>
      <c r="C103" s="34">
        <f t="shared" si="8"/>
        <v>2.6007802340702211E-3</v>
      </c>
      <c r="D103" s="35">
        <v>76</v>
      </c>
    </row>
    <row r="104" spans="1:4" ht="15.75" thickBot="1">
      <c r="A104" s="41" t="s">
        <v>60</v>
      </c>
      <c r="B104" s="42">
        <v>2</v>
      </c>
      <c r="C104" s="34">
        <f t="shared" si="8"/>
        <v>2.6007802340702211E-3</v>
      </c>
      <c r="D104" s="35">
        <v>77</v>
      </c>
    </row>
    <row r="105" spans="1:4" ht="15.75" thickBot="1">
      <c r="A105" s="41" t="s">
        <v>116</v>
      </c>
      <c r="B105" s="42">
        <v>1</v>
      </c>
      <c r="C105" s="34">
        <f t="shared" si="8"/>
        <v>1.3003901170351106E-3</v>
      </c>
      <c r="D105" s="35">
        <v>78</v>
      </c>
    </row>
    <row r="106" spans="1:4" ht="15.75" thickBot="1">
      <c r="A106" s="41" t="s">
        <v>120</v>
      </c>
      <c r="B106" s="42">
        <v>1</v>
      </c>
      <c r="C106" s="34">
        <f t="shared" si="8"/>
        <v>1.3003901170351106E-3</v>
      </c>
      <c r="D106" s="35">
        <v>79</v>
      </c>
    </row>
    <row r="107" spans="1:4" ht="15.75" thickBot="1">
      <c r="A107" s="32" t="s">
        <v>103</v>
      </c>
      <c r="B107" s="33">
        <v>1</v>
      </c>
      <c r="C107" s="34">
        <f t="shared" si="8"/>
        <v>1.3003901170351106E-3</v>
      </c>
      <c r="D107" s="35">
        <v>80</v>
      </c>
    </row>
    <row r="108" spans="1:4" ht="15.75" thickBot="1">
      <c r="A108" s="32" t="s">
        <v>90</v>
      </c>
      <c r="B108" s="33">
        <v>1</v>
      </c>
      <c r="C108" s="34">
        <f t="shared" si="8"/>
        <v>1.3003901170351106E-3</v>
      </c>
      <c r="D108" s="35">
        <v>81</v>
      </c>
    </row>
    <row r="109" spans="1:4" ht="15.75" thickBot="1">
      <c r="A109" s="32" t="s">
        <v>124</v>
      </c>
      <c r="B109" s="33">
        <v>1</v>
      </c>
      <c r="C109" s="34">
        <f t="shared" si="8"/>
        <v>1.3003901170351106E-3</v>
      </c>
      <c r="D109" s="35">
        <v>82</v>
      </c>
    </row>
    <row r="110" spans="1:4" ht="15.75" thickBot="1">
      <c r="A110" s="32" t="s">
        <v>106</v>
      </c>
      <c r="B110" s="33">
        <v>1</v>
      </c>
      <c r="C110" s="34">
        <f t="shared" si="8"/>
        <v>1.3003901170351106E-3</v>
      </c>
      <c r="D110" s="35">
        <v>83</v>
      </c>
    </row>
    <row r="111" spans="1:4" ht="15.75" thickBot="1">
      <c r="A111" s="32" t="s">
        <v>118</v>
      </c>
      <c r="B111" s="33">
        <v>1</v>
      </c>
      <c r="C111" s="34">
        <f t="shared" si="8"/>
        <v>1.3003901170351106E-3</v>
      </c>
      <c r="D111" s="35">
        <v>84</v>
      </c>
    </row>
    <row r="112" spans="1:4" ht="15.75" thickBot="1">
      <c r="A112" s="32" t="s">
        <v>121</v>
      </c>
      <c r="B112" s="33">
        <v>1</v>
      </c>
      <c r="C112" s="34">
        <f t="shared" si="8"/>
        <v>1.3003901170351106E-3</v>
      </c>
      <c r="D112" s="35">
        <v>85</v>
      </c>
    </row>
    <row r="113" spans="1:4" ht="15.75" thickBot="1">
      <c r="A113" s="32" t="s">
        <v>56</v>
      </c>
      <c r="B113" s="33">
        <v>1</v>
      </c>
      <c r="C113" s="34">
        <f t="shared" si="8"/>
        <v>1.3003901170351106E-3</v>
      </c>
      <c r="D113" s="35">
        <v>86</v>
      </c>
    </row>
    <row r="114" spans="1:4" ht="15.75" thickBot="1">
      <c r="A114" s="32" t="s">
        <v>80</v>
      </c>
      <c r="B114" s="33">
        <v>1</v>
      </c>
      <c r="C114" s="34">
        <f t="shared" si="8"/>
        <v>1.3003901170351106E-3</v>
      </c>
      <c r="D114" s="35">
        <v>87</v>
      </c>
    </row>
    <row r="115" spans="1:4" ht="15.75" thickBot="1">
      <c r="A115" s="32" t="s">
        <v>109</v>
      </c>
      <c r="B115" s="33">
        <v>1</v>
      </c>
      <c r="C115" s="34">
        <f t="shared" si="8"/>
        <v>1.3003901170351106E-3</v>
      </c>
      <c r="D115" s="35">
        <v>88</v>
      </c>
    </row>
    <row r="116" spans="1:4" ht="15.75" thickBot="1">
      <c r="A116" s="32" t="s">
        <v>135</v>
      </c>
      <c r="B116" s="33">
        <v>1</v>
      </c>
      <c r="C116" s="34">
        <f t="shared" si="8"/>
        <v>1.3003901170351106E-3</v>
      </c>
      <c r="D116" s="35">
        <v>89</v>
      </c>
    </row>
    <row r="117" spans="1:4" ht="15.75" thickBot="1">
      <c r="A117" s="32" t="s">
        <v>46</v>
      </c>
      <c r="B117" s="33">
        <v>36</v>
      </c>
      <c r="C117" s="34">
        <f t="shared" si="8"/>
        <v>4.6814044213263982E-2</v>
      </c>
      <c r="D117" s="35"/>
    </row>
    <row r="118" spans="1:4" ht="24" thickBot="1">
      <c r="A118" s="76" t="s">
        <v>104</v>
      </c>
      <c r="B118" s="94">
        <f>SUM(B28:B117)</f>
        <v>769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