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16" sheetId="1" r:id="rId1"/>
  </sheets>
  <definedNames>
    <definedName name="_xlnm._FilterDatabase" localSheetId="0" hidden="1">'20201016'!$A$27:$D$81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B108" i="1" l="1"/>
  <c r="C107" i="1" l="1"/>
  <c r="C104" i="1"/>
  <c r="C101" i="1"/>
  <c r="C105" i="1"/>
  <c r="C102" i="1"/>
  <c r="C106" i="1"/>
  <c r="C103" i="1"/>
  <c r="C100" i="1"/>
  <c r="C96" i="1"/>
  <c r="C92" i="1"/>
  <c r="C99" i="1"/>
  <c r="C95" i="1"/>
  <c r="C91" i="1"/>
  <c r="C98" i="1"/>
  <c r="C94" i="1"/>
  <c r="C90" i="1"/>
  <c r="C97" i="1"/>
  <c r="C93" i="1"/>
  <c r="C28" i="1"/>
  <c r="C32" i="1"/>
  <c r="C36" i="1"/>
  <c r="C40" i="1"/>
  <c r="C44" i="1"/>
  <c r="C48" i="1"/>
  <c r="C52" i="1"/>
  <c r="C56" i="1"/>
  <c r="C60" i="1"/>
  <c r="C68" i="1"/>
  <c r="C76" i="1"/>
  <c r="C84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64" i="1"/>
  <c r="C72" i="1"/>
  <c r="C80" i="1"/>
  <c r="C88" i="1"/>
  <c r="B12" i="1" l="1"/>
  <c r="E18" i="1" l="1"/>
  <c r="C23" i="1" l="1"/>
  <c r="C22" i="1"/>
  <c r="G37" i="1"/>
  <c r="H28" i="1" l="1"/>
  <c r="C12" i="1"/>
  <c r="H33" i="1" l="1"/>
  <c r="H35" i="1"/>
  <c r="H30" i="1"/>
  <c r="H31" i="1"/>
  <c r="H32" i="1"/>
  <c r="H29" i="1"/>
  <c r="H36" i="1"/>
  <c r="H34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<sst xmlns="http://schemas.openxmlformats.org/spreadsheetml/2006/main" count="143" uniqueCount="131">
  <si>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</si>
  <si>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</si>
  <si>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</si>
  <si>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</si>
  <si>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</si>
  <si>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</si>
  <si>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</si>
  <si>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</si>
  <si>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</si>
  <si>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</si>
  <si>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</si>
  <si>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</si>
  <si>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</si>
  <si>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</si>
  <si>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</si>
  <si>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</si>
  <si>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</si>
  <si>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</si>
  <si>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</si>
  <si>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</si>
  <si>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</si>
  <si>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</si>
  <si>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</si>
  <si>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</si>
  <si>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</si>
  <si>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</si>
  <si>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</si>
  <si>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</si>
  <si>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</si>
  <si>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</si>
  <si>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</si>
  <si>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</si>
  <si>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</si>
  <si>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</si>
  <si>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</si>
  <si>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</si>
  <si>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</si>
  <si>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</si>
  <si>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</si>
  <si>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</si>
  <si>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</si>
  <si>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</si>
  <si>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</si>
  <si>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</si>
  <si>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</si>
  <si>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</si>
  <si>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</si>
  <si>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</si>
  <si>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</si>
  <si>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</si>
  <si>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</si>
  <si>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</si>
  <si>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</si>
  <si>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</si>
  <si>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</si>
  <si>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</si>
  <si>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</si>
  <si>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</si>
  <si>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</si>
  <si>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</si>
  <si>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</si>
  <si>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</si>
  <si>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</si>
  <si>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</si>
  <si>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Alcorisa</t>
  </si>
  <si>
    <t>Venecia</t>
  </si>
  <si>
    <t>Calatayud Urbana</t>
  </si>
  <si>
    <t>Villamayor</t>
  </si>
  <si>
    <t>Delicias Norte</t>
  </si>
  <si>
    <t>La Almunia de Doña Godina</t>
  </si>
  <si>
    <t>Épila</t>
  </si>
  <si>
    <t>Alagón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</si>
  <si>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</si>
  <si>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</si>
  <si>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</si>
  <si>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</si>
  <si>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</si>
  <si>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</si>
  <si>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</si>
  <si>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</si>
  <si>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Almudévar</t>
  </si>
  <si>
    <t>Zalfonada</t>
  </si>
  <si>
    <t>Torre Ramona</t>
  </si>
  <si>
    <t>Valdefierro</t>
  </si>
  <si>
    <t>María de Huerva</t>
  </si>
  <si>
    <t>Albarracín</t>
  </si>
  <si>
    <t>Monzón Urbano</t>
  </si>
  <si>
    <t>Mora de Rubielos</t>
  </si>
  <si>
    <t>Distribución por síntomas: en 7 casos confirmados no ha sido posible identificar la existencia o no de sintomatología</t>
  </si>
  <si>
    <t>Oliver</t>
  </si>
  <si>
    <t>Jaca</t>
  </si>
  <si>
    <t>San José Norte</t>
  </si>
  <si>
    <t>Aínsa</t>
  </si>
  <si>
    <t>Casos en municipios con más de 10.000 habitantes</t>
  </si>
  <si>
    <t>Zaragoza</t>
  </si>
  <si>
    <t>Huesca</t>
  </si>
  <si>
    <t>Teruel</t>
  </si>
  <si>
    <t>Calatayud</t>
  </si>
  <si>
    <t>Monzón</t>
  </si>
  <si>
    <t>Cuarte de Huerva</t>
  </si>
  <si>
    <t>MUNICIPIO</t>
  </si>
  <si>
    <t>Villel</t>
  </si>
  <si>
    <t>Andorra</t>
  </si>
  <si>
    <t>Calanda</t>
  </si>
  <si>
    <t>Mas de las Matas</t>
  </si>
  <si>
    <t>Fuentes de Ebro</t>
  </si>
  <si>
    <t>Distribución por edad y sexo: en 10 casos confirmado no ha sido posible identificar la edad o el sexo</t>
  </si>
  <si>
    <t>Distribución por provincias: en 14 casos confirmads no ha sido posible identificar la provincia de procedencia</t>
  </si>
  <si>
    <t>Torrero La Paz</t>
  </si>
  <si>
    <t>Almozara</t>
  </si>
  <si>
    <t>Biescas-Valle De Tena</t>
  </si>
  <si>
    <t>Sariñena</t>
  </si>
  <si>
    <t>Bombarda</t>
  </si>
  <si>
    <t>Gallur</t>
  </si>
  <si>
    <t>Cariñena</t>
  </si>
  <si>
    <t>Calamocha</t>
  </si>
  <si>
    <t>Actur Oeste</t>
  </si>
  <si>
    <t>Zuera</t>
  </si>
  <si>
    <t>Huesca Rural</t>
  </si>
  <si>
    <t>Borja</t>
  </si>
  <si>
    <t>Broto</t>
  </si>
  <si>
    <t>Cedrillas</t>
  </si>
  <si>
    <t>Graus</t>
  </si>
  <si>
    <t>Hecho</t>
  </si>
  <si>
    <t>Fernando el Católico</t>
  </si>
  <si>
    <t>Sabiñánigo</t>
  </si>
  <si>
    <t>Castejon de Sos</t>
  </si>
  <si>
    <t>Herrera de los Navarros</t>
  </si>
  <si>
    <t>Monreal del Campo</t>
  </si>
  <si>
    <t>Distribución por Zona Básica de Salud (ZBS): en 51 casos confirmado no ha sido posible identificar la zona básica de salud.</t>
  </si>
  <si>
    <t>Distribución por Sector Sanitario: en 51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</si>
</sst>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10" fontId="10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11" borderId="11" xfId="0" applyFont="1" applyFill="1" applyBorder="1" applyAlignment="1">
      <alignment horizontal="left"/>
    </xf>
    <xf numFmtId="0" fontId="9" fillId="11" borderId="5" xfId="0" applyNumberFormat="1" applyFont="1" applyFill="1" applyBorder="1"/>
    <xf numFmtId="10" fontId="9" fillId="11" borderId="12" xfId="0" applyNumberFormat="1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1" fillId="7" borderId="14" xfId="0" applyNumberFormat="1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" fillId="12" borderId="1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left"/>
    </xf>
    <xf numFmtId="0" fontId="11" fillId="13" borderId="14" xfId="0" applyNumberFormat="1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21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5" xfId="0" applyNumberFormat="1" applyFont="1" applyFill="1" applyBorder="1"/>
    <xf numFmtId="0" fontId="9" fillId="14" borderId="11" xfId="0" applyFont="1" applyFill="1" applyBorder="1" applyAlignment="1">
      <alignment horizontal="left"/>
    </xf>
    <xf numFmtId="0" fontId="9" fillId="14" borderId="5" xfId="0" applyNumberFormat="1" applyFont="1" applyFill="1" applyBorder="1"/>
    <xf numFmtId="10" fontId="9" fillId="14" borderId="12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2" fontId="11" fillId="13" borderId="14" xfId="1" applyNumberFormat="1" applyFont="1" applyFill="1" applyBorder="1"/>
    <xf numFmtId="2" fontId="9" fillId="0" borderId="22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 wrapText="1"/>
    </xf>
    <xf numFmtId="2" fontId="9" fillId="0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G22" sqref="G2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55" t="s">
        <v>106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2</v>
      </c>
      <c r="C3" s="29">
        <v>0</v>
      </c>
      <c r="D3" s="9">
        <f>B3+C3</f>
        <v>2</v>
      </c>
      <c r="E3" s="18">
        <f>D3/$D$12</f>
        <v>2.9806259314456036E-3</v>
      </c>
      <c r="F3" s="4">
        <f>E3</f>
        <v>2.9806259314456036E-3</v>
      </c>
    </row>
    <row r="4" spans="1:6" ht="15" customHeight="1" thickBot="1" x14ac:dyDescent="0.3">
      <c r="A4" s="1" t="s">
        <v>5</v>
      </c>
      <c r="B4" s="30">
        <v>33</v>
      </c>
      <c r="C4" s="24">
        <v>24</v>
      </c>
      <c r="D4" s="9">
        <f t="shared" ref="D4:D11" si="0">B4+C4</f>
        <v>57</v>
      </c>
      <c r="E4" s="18">
        <f t="shared" ref="E4:E11" si="1">D4/$D$12</f>
        <v>8.4947839046199708E-2</v>
      </c>
      <c r="F4" s="52">
        <f>F3+E4</f>
        <v>8.792846497764531E-2</v>
      </c>
    </row>
    <row r="5" spans="1:6" ht="15" customHeight="1" thickBot="1" x14ac:dyDescent="0.3">
      <c r="A5" s="1" t="s">
        <v>6</v>
      </c>
      <c r="B5" s="30">
        <v>66</v>
      </c>
      <c r="C5" s="24">
        <v>44</v>
      </c>
      <c r="D5" s="9">
        <f t="shared" si="0"/>
        <v>110</v>
      </c>
      <c r="E5" s="18">
        <f t="shared" si="1"/>
        <v>0.16393442622950818</v>
      </c>
      <c r="F5" s="4">
        <f>F4+E5</f>
        <v>0.25186289120715349</v>
      </c>
    </row>
    <row r="6" spans="1:6" ht="15" customHeight="1" thickBot="1" x14ac:dyDescent="0.3">
      <c r="A6" s="1" t="s">
        <v>7</v>
      </c>
      <c r="B6" s="30">
        <v>49</v>
      </c>
      <c r="C6" s="24">
        <v>48</v>
      </c>
      <c r="D6" s="9">
        <f t="shared" si="0"/>
        <v>97</v>
      </c>
      <c r="E6" s="18">
        <f t="shared" si="1"/>
        <v>0.14456035767511177</v>
      </c>
      <c r="F6" s="10">
        <f t="shared" ref="F6:F11" si="2">F5+E6</f>
        <v>0.39642324888226527</v>
      </c>
    </row>
    <row r="7" spans="1:6" ht="15" customHeight="1" thickBot="1" x14ac:dyDescent="0.3">
      <c r="A7" s="1" t="s">
        <v>8</v>
      </c>
      <c r="B7" s="30">
        <v>43</v>
      </c>
      <c r="C7" s="24">
        <v>44</v>
      </c>
      <c r="D7" s="9">
        <f t="shared" si="0"/>
        <v>87</v>
      </c>
      <c r="E7" s="18">
        <f t="shared" si="1"/>
        <v>0.12965722801788376</v>
      </c>
      <c r="F7" s="10">
        <f t="shared" si="2"/>
        <v>0.52608047690014903</v>
      </c>
    </row>
    <row r="8" spans="1:6" ht="15" customHeight="1" thickBot="1" x14ac:dyDescent="0.3">
      <c r="A8" s="1" t="s">
        <v>9</v>
      </c>
      <c r="B8" s="30">
        <v>53</v>
      </c>
      <c r="C8" s="24">
        <v>67</v>
      </c>
      <c r="D8" s="9">
        <f t="shared" si="0"/>
        <v>120</v>
      </c>
      <c r="E8" s="18">
        <f t="shared" si="1"/>
        <v>0.17883755588673622</v>
      </c>
      <c r="F8" s="4">
        <f t="shared" si="2"/>
        <v>0.70491803278688525</v>
      </c>
    </row>
    <row r="9" spans="1:6" ht="15" customHeight="1" thickBot="1" x14ac:dyDescent="0.3">
      <c r="A9" s="1" t="s">
        <v>10</v>
      </c>
      <c r="B9" s="30">
        <v>45</v>
      </c>
      <c r="C9" s="24">
        <v>36</v>
      </c>
      <c r="D9" s="9">
        <f t="shared" si="0"/>
        <v>81</v>
      </c>
      <c r="E9" s="18">
        <f t="shared" si="1"/>
        <v>0.12071535022354694</v>
      </c>
      <c r="F9" s="4">
        <f t="shared" si="2"/>
        <v>0.82563338301043221</v>
      </c>
    </row>
    <row r="10" spans="1:6" ht="15" customHeight="1" thickBot="1" x14ac:dyDescent="0.3">
      <c r="A10" s="1" t="s">
        <v>11</v>
      </c>
      <c r="B10" s="30">
        <v>30</v>
      </c>
      <c r="C10" s="24">
        <v>29</v>
      </c>
      <c r="D10" s="9">
        <f t="shared" si="0"/>
        <v>59</v>
      </c>
      <c r="E10" s="18">
        <f t="shared" si="1"/>
        <v>8.792846497764531E-2</v>
      </c>
      <c r="F10" s="4">
        <f t="shared" si="2"/>
        <v>0.91356184798807749</v>
      </c>
    </row>
    <row r="11" spans="1:6" ht="15" customHeight="1" thickBot="1" x14ac:dyDescent="0.3">
      <c r="A11" s="1" t="s">
        <v>12</v>
      </c>
      <c r="B11" s="30">
        <v>26</v>
      </c>
      <c r="C11" s="24">
        <v>32</v>
      </c>
      <c r="D11" s="9">
        <f t="shared" si="0"/>
        <v>58</v>
      </c>
      <c r="E11" s="22">
        <f t="shared" si="1"/>
        <v>8.6438152011922509E-2</v>
      </c>
      <c r="F11" s="4">
        <f t="shared" si="2"/>
        <v>1</v>
      </c>
    </row>
    <row r="12" spans="1:6" ht="15" customHeight="1" thickBot="1" x14ac:dyDescent="0.3">
      <c r="A12" s="44" t="s">
        <v>32</v>
      </c>
      <c r="B12" s="45">
        <f>SUM(B3:B11)</f>
        <v>347</v>
      </c>
      <c r="C12" s="45">
        <f>SUM(C3:C11)</f>
        <v>324</v>
      </c>
      <c r="D12" s="46">
        <f>SUM(D3:D11)</f>
        <v>671</v>
      </c>
    </row>
    <row r="13" spans="1:6" ht="15" customHeight="1" x14ac:dyDescent="0.25">
      <c r="A13" s="5"/>
      <c r="B13" s="8">
        <f>B12/D12</f>
        <v>0.51713859910581217</v>
      </c>
      <c r="C13" s="8">
        <f>C12/D12</f>
        <v>0.48286140089418778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55" t="s">
        <v>107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48</v>
      </c>
      <c r="E17" s="13" t="s">
        <v>3</v>
      </c>
      <c r="G17" s="97" t="s">
        <v>22</v>
      </c>
      <c r="H17" s="98"/>
      <c r="I17" s="99"/>
    </row>
    <row r="18" spans="1:10" ht="15.75" thickBot="1" x14ac:dyDescent="0.3">
      <c r="A18" s="25">
        <v>104</v>
      </c>
      <c r="B18" s="26">
        <v>113</v>
      </c>
      <c r="C18" s="26">
        <v>450</v>
      </c>
      <c r="D18" s="27">
        <v>14</v>
      </c>
      <c r="E18" s="2">
        <f>SUM(A18:D18)</f>
        <v>681</v>
      </c>
      <c r="G18" s="100">
        <v>3.5000000000000003E-2</v>
      </c>
      <c r="H18" s="98"/>
      <c r="I18" s="99"/>
    </row>
    <row r="19" spans="1:10" ht="15.75" thickBot="1" x14ac:dyDescent="0.3">
      <c r="A19" s="19">
        <f>A18/$E$18</f>
        <v>0.1527165932452276</v>
      </c>
      <c r="B19" s="19">
        <f t="shared" ref="B19:D19" si="3">B18/$E$18</f>
        <v>0.16593245227606462</v>
      </c>
      <c r="C19" s="19">
        <f t="shared" si="3"/>
        <v>0.66079295154185025</v>
      </c>
      <c r="D19" s="19">
        <f t="shared" si="3"/>
        <v>2.0558002936857563E-2</v>
      </c>
      <c r="E19" s="2"/>
    </row>
    <row r="20" spans="1:10" ht="15.75" thickBot="1" x14ac:dyDescent="0.3">
      <c r="G20" s="97" t="s">
        <v>36</v>
      </c>
      <c r="H20" s="98"/>
      <c r="I20" s="99"/>
    </row>
    <row r="21" spans="1:10" ht="15.75" thickBot="1" x14ac:dyDescent="0.3">
      <c r="A21" s="56" t="s">
        <v>88</v>
      </c>
      <c r="G21" s="101">
        <v>11.6</v>
      </c>
      <c r="H21" s="102"/>
      <c r="I21" s="103"/>
    </row>
    <row r="22" spans="1:10" ht="15.75" thickBot="1" x14ac:dyDescent="0.3">
      <c r="A22" s="16" t="s">
        <v>18</v>
      </c>
      <c r="B22" s="3">
        <v>342</v>
      </c>
      <c r="C22" s="53">
        <f>B22/E18</f>
        <v>0.50220264317180618</v>
      </c>
    </row>
    <row r="23" spans="1:10" ht="15.75" thickBot="1" x14ac:dyDescent="0.3">
      <c r="A23" s="17" t="s">
        <v>19</v>
      </c>
      <c r="B23" s="2">
        <v>332</v>
      </c>
      <c r="C23" s="34">
        <f>B23/E18</f>
        <v>0.48751835535976507</v>
      </c>
    </row>
    <row r="26" spans="1:10" ht="15.75" thickBot="1" x14ac:dyDescent="0.3">
      <c r="A26" s="56" t="s">
        <v>129</v>
      </c>
      <c r="F26" s="56" t="s">
        <v>130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1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57" t="s">
        <v>124</v>
      </c>
      <c r="B28" s="58">
        <v>30</v>
      </c>
      <c r="C28" s="59">
        <f>B28/$B$108</f>
        <v>4.405286343612335E-2</v>
      </c>
      <c r="D28" s="60">
        <v>1</v>
      </c>
      <c r="F28" s="61" t="s">
        <v>30</v>
      </c>
      <c r="G28" s="62">
        <v>241</v>
      </c>
      <c r="H28" s="63">
        <f t="shared" ref="H28:H35" si="4">G28/G$37</f>
        <v>0.35389133627019087</v>
      </c>
      <c r="I28" s="20"/>
      <c r="J28" s="7"/>
    </row>
    <row r="29" spans="1:10" ht="15.75" thickBot="1" x14ac:dyDescent="0.3">
      <c r="A29" s="57" t="s">
        <v>62</v>
      </c>
      <c r="B29" s="58">
        <v>30</v>
      </c>
      <c r="C29" s="59">
        <f>B29/$B$108</f>
        <v>4.405286343612335E-2</v>
      </c>
      <c r="D29" s="60">
        <v>2</v>
      </c>
      <c r="F29" s="67" t="s">
        <v>31</v>
      </c>
      <c r="G29" s="68">
        <v>103</v>
      </c>
      <c r="H29" s="69">
        <f t="shared" si="4"/>
        <v>0.1512481644640235</v>
      </c>
      <c r="I29" s="21"/>
      <c r="J29" s="7"/>
    </row>
    <row r="30" spans="1:10" ht="15.75" thickBot="1" x14ac:dyDescent="0.3">
      <c r="A30" s="57" t="s">
        <v>57</v>
      </c>
      <c r="B30" s="58">
        <v>20</v>
      </c>
      <c r="C30" s="59">
        <f>B30/$B$108</f>
        <v>2.9368575624082231E-2</v>
      </c>
      <c r="D30" s="60">
        <v>3</v>
      </c>
      <c r="F30" s="70" t="s">
        <v>13</v>
      </c>
      <c r="G30" s="71">
        <v>84</v>
      </c>
      <c r="H30" s="72">
        <f t="shared" si="4"/>
        <v>0.12334801762114538</v>
      </c>
      <c r="I30" s="21"/>
      <c r="J30" s="7"/>
    </row>
    <row r="31" spans="1:10" ht="15.75" thickBot="1" x14ac:dyDescent="0.3">
      <c r="A31" s="57" t="s">
        <v>76</v>
      </c>
      <c r="B31" s="58">
        <v>20</v>
      </c>
      <c r="C31" s="59">
        <f>B31/$B$108</f>
        <v>2.9368575624082231E-2</v>
      </c>
      <c r="D31" s="60">
        <v>4</v>
      </c>
      <c r="F31" s="64" t="s">
        <v>14</v>
      </c>
      <c r="G31" s="65">
        <v>83</v>
      </c>
      <c r="H31" s="66">
        <f t="shared" si="4"/>
        <v>0.12187958883994127</v>
      </c>
      <c r="I31" s="21"/>
      <c r="J31" s="7"/>
    </row>
    <row r="32" spans="1:10" ht="15.75" thickBot="1" x14ac:dyDescent="0.3">
      <c r="A32" s="57" t="s">
        <v>37</v>
      </c>
      <c r="B32" s="58">
        <v>20</v>
      </c>
      <c r="C32" s="59">
        <f>B32/$B$108</f>
        <v>2.9368575624082231E-2</v>
      </c>
      <c r="D32" s="60">
        <v>5</v>
      </c>
      <c r="F32" s="73" t="s">
        <v>29</v>
      </c>
      <c r="G32" s="74">
        <v>77</v>
      </c>
      <c r="H32" s="75">
        <f t="shared" si="4"/>
        <v>0.1130690161527166</v>
      </c>
      <c r="I32" s="21"/>
      <c r="J32" s="7"/>
    </row>
    <row r="33" spans="1:10" ht="15.75" thickBot="1" x14ac:dyDescent="0.3">
      <c r="A33" s="57" t="s">
        <v>82</v>
      </c>
      <c r="B33" s="58">
        <v>19</v>
      </c>
      <c r="C33" s="59">
        <f>B33/$B$108</f>
        <v>2.7900146842878122E-2</v>
      </c>
      <c r="D33" s="60">
        <v>6</v>
      </c>
      <c r="F33" s="76" t="s">
        <v>26</v>
      </c>
      <c r="G33" s="77">
        <v>30</v>
      </c>
      <c r="H33" s="78">
        <f t="shared" si="4"/>
        <v>4.405286343612335E-2</v>
      </c>
      <c r="I33" s="21"/>
      <c r="J33" s="7"/>
    </row>
    <row r="34" spans="1:10" ht="15.75" thickBot="1" x14ac:dyDescent="0.3">
      <c r="A34" s="57" t="s">
        <v>108</v>
      </c>
      <c r="B34" s="58">
        <v>19</v>
      </c>
      <c r="C34" s="59">
        <f>B34/$B$108</f>
        <v>2.7900146842878122E-2</v>
      </c>
      <c r="D34" s="60">
        <v>7</v>
      </c>
      <c r="F34" s="94" t="s">
        <v>25</v>
      </c>
      <c r="G34" s="95">
        <v>11</v>
      </c>
      <c r="H34" s="96">
        <f t="shared" si="4"/>
        <v>1.6152716593245228E-2</v>
      </c>
      <c r="I34" s="21"/>
      <c r="J34" s="7"/>
    </row>
    <row r="35" spans="1:10" ht="15.75" thickBot="1" x14ac:dyDescent="0.3">
      <c r="A35" s="57" t="s">
        <v>43</v>
      </c>
      <c r="B35" s="58">
        <v>18</v>
      </c>
      <c r="C35" s="59">
        <f>B35/$B$108</f>
        <v>2.643171806167401E-2</v>
      </c>
      <c r="D35" s="60">
        <v>8</v>
      </c>
      <c r="F35" s="79" t="s">
        <v>28</v>
      </c>
      <c r="G35" s="80">
        <v>1</v>
      </c>
      <c r="H35" s="81">
        <f t="shared" si="4"/>
        <v>1.4684287812041115E-3</v>
      </c>
      <c r="I35" s="21"/>
      <c r="J35" s="7"/>
    </row>
    <row r="36" spans="1:10" ht="15.75" thickBot="1" x14ac:dyDescent="0.3">
      <c r="A36" s="57" t="s">
        <v>39</v>
      </c>
      <c r="B36" s="58">
        <v>18</v>
      </c>
      <c r="C36" s="59">
        <f>B36/$B$108</f>
        <v>2.643171806167401E-2</v>
      </c>
      <c r="D36" s="60">
        <v>9</v>
      </c>
      <c r="F36" s="39" t="s">
        <v>35</v>
      </c>
      <c r="G36" s="40">
        <v>51</v>
      </c>
      <c r="H36" s="49">
        <f t="shared" ref="H36" si="5">G36/G$37</f>
        <v>7.4889867841409691E-2</v>
      </c>
      <c r="I36" s="21"/>
      <c r="J36" s="7"/>
    </row>
    <row r="37" spans="1:10" ht="15.75" thickBot="1" x14ac:dyDescent="0.3">
      <c r="A37" s="57" t="s">
        <v>58</v>
      </c>
      <c r="B37" s="58">
        <v>16</v>
      </c>
      <c r="C37" s="59">
        <f>B37/$B$108</f>
        <v>2.3494860499265784E-2</v>
      </c>
      <c r="D37" s="60">
        <v>10</v>
      </c>
      <c r="F37" s="50" t="s">
        <v>32</v>
      </c>
      <c r="G37" s="82">
        <f>SUM(G28:G36)</f>
        <v>681</v>
      </c>
      <c r="H37" s="51"/>
      <c r="I37" s="21"/>
      <c r="J37" s="7"/>
    </row>
    <row r="38" spans="1:10" ht="15.75" thickBot="1" x14ac:dyDescent="0.3">
      <c r="A38" s="57" t="s">
        <v>61</v>
      </c>
      <c r="B38" s="58">
        <v>16</v>
      </c>
      <c r="C38" s="59">
        <f>B38/$B$108</f>
        <v>2.3494860499265784E-2</v>
      </c>
      <c r="D38" s="60">
        <v>11</v>
      </c>
    </row>
    <row r="39" spans="1:10" ht="15.75" thickBot="1" x14ac:dyDescent="0.3">
      <c r="A39" s="57" t="s">
        <v>73</v>
      </c>
      <c r="B39" s="58">
        <v>16</v>
      </c>
      <c r="C39" s="59">
        <f>B39/$B$108</f>
        <v>2.3494860499265784E-2</v>
      </c>
      <c r="D39" s="60">
        <v>12</v>
      </c>
      <c r="I39" s="31"/>
      <c r="J39" s="31"/>
    </row>
    <row r="40" spans="1:10" ht="15.75" thickBot="1" x14ac:dyDescent="0.3">
      <c r="A40" s="57" t="s">
        <v>90</v>
      </c>
      <c r="B40" s="58">
        <v>15</v>
      </c>
      <c r="C40" s="59">
        <f>B40/$B$108</f>
        <v>2.2026431718061675E-2</v>
      </c>
      <c r="D40" s="60">
        <v>13</v>
      </c>
      <c r="I40" s="32"/>
      <c r="J40" s="32"/>
    </row>
    <row r="41" spans="1:10" ht="15.75" thickBot="1" x14ac:dyDescent="0.3">
      <c r="A41" s="57" t="s">
        <v>44</v>
      </c>
      <c r="B41" s="58">
        <v>14</v>
      </c>
      <c r="C41" s="59">
        <f>B41/$B$108</f>
        <v>2.0558002936857563E-2</v>
      </c>
      <c r="D41" s="60">
        <v>14</v>
      </c>
      <c r="I41" s="33"/>
      <c r="J41" s="33"/>
    </row>
    <row r="42" spans="1:10" ht="15.75" thickBot="1" x14ac:dyDescent="0.3">
      <c r="A42" s="57" t="s">
        <v>72</v>
      </c>
      <c r="B42" s="58">
        <v>14</v>
      </c>
      <c r="C42" s="59">
        <f>B42/$B$108</f>
        <v>2.0558002936857563E-2</v>
      </c>
      <c r="D42" s="60">
        <v>15</v>
      </c>
      <c r="F42" s="31" t="s">
        <v>93</v>
      </c>
      <c r="G42" s="31"/>
      <c r="H42" s="31"/>
      <c r="I42" s="33"/>
      <c r="J42" s="33"/>
    </row>
    <row r="43" spans="1:10" ht="15.75" thickBot="1" x14ac:dyDescent="0.3">
      <c r="A43" s="57" t="s">
        <v>74</v>
      </c>
      <c r="B43" s="58">
        <v>14</v>
      </c>
      <c r="C43" s="59">
        <f>B43/$B$108</f>
        <v>2.0558002936857563E-2</v>
      </c>
      <c r="D43" s="60">
        <v>16</v>
      </c>
      <c r="F43" s="87" t="s">
        <v>100</v>
      </c>
      <c r="G43" s="87" t="s">
        <v>33</v>
      </c>
      <c r="H43" s="87" t="s">
        <v>34</v>
      </c>
    </row>
    <row r="44" spans="1:10" ht="15.75" thickBot="1" x14ac:dyDescent="0.3">
      <c r="A44" s="57" t="s">
        <v>52</v>
      </c>
      <c r="B44" s="58">
        <v>13</v>
      </c>
      <c r="C44" s="59">
        <f>B44/$B$108</f>
        <v>1.908957415565345E-2</v>
      </c>
      <c r="D44" s="60">
        <v>17</v>
      </c>
      <c r="F44" s="90" t="s">
        <v>94</v>
      </c>
      <c r="G44" s="91">
        <v>376</v>
      </c>
      <c r="H44" s="105">
        <v>55.21</v>
      </c>
    </row>
    <row r="45" spans="1:10" ht="15.75" thickBot="1" x14ac:dyDescent="0.3">
      <c r="A45" s="57" t="s">
        <v>109</v>
      </c>
      <c r="B45" s="58">
        <v>13</v>
      </c>
      <c r="C45" s="59">
        <f>B45/$B$108</f>
        <v>1.908957415565345E-2</v>
      </c>
      <c r="D45" s="60">
        <v>18</v>
      </c>
      <c r="E45" s="23"/>
      <c r="F45" s="85" t="s">
        <v>96</v>
      </c>
      <c r="G45" s="86">
        <v>42</v>
      </c>
      <c r="H45" s="106">
        <v>6.17</v>
      </c>
    </row>
    <row r="46" spans="1:10" ht="15.75" thickBot="1" x14ac:dyDescent="0.3">
      <c r="A46" s="57" t="s">
        <v>53</v>
      </c>
      <c r="B46" s="58">
        <v>13</v>
      </c>
      <c r="C46" s="59">
        <f>B46/$B$108</f>
        <v>1.908957415565345E-2</v>
      </c>
      <c r="D46" s="60">
        <v>19</v>
      </c>
      <c r="F46" s="85" t="s">
        <v>95</v>
      </c>
      <c r="G46" s="86">
        <v>34</v>
      </c>
      <c r="H46" s="106">
        <v>4.99</v>
      </c>
    </row>
    <row r="47" spans="1:10" ht="15.75" thickBot="1" x14ac:dyDescent="0.3">
      <c r="A47" s="57" t="s">
        <v>42</v>
      </c>
      <c r="B47" s="58">
        <v>13</v>
      </c>
      <c r="C47" s="59">
        <f>B47/$B$108</f>
        <v>1.908957415565345E-2</v>
      </c>
      <c r="D47" s="60">
        <v>20</v>
      </c>
      <c r="F47" s="85" t="s">
        <v>90</v>
      </c>
      <c r="G47" s="86">
        <v>21</v>
      </c>
      <c r="H47" s="106">
        <v>3.08</v>
      </c>
    </row>
    <row r="48" spans="1:10" ht="15.75" thickBot="1" x14ac:dyDescent="0.3">
      <c r="A48" s="57" t="s">
        <v>84</v>
      </c>
      <c r="B48" s="58">
        <v>12</v>
      </c>
      <c r="C48" s="59">
        <f>B48/$B$108</f>
        <v>1.7621145374449341E-2</v>
      </c>
      <c r="D48" s="60">
        <v>21</v>
      </c>
      <c r="F48" s="85" t="s">
        <v>52</v>
      </c>
      <c r="G48" s="86">
        <v>11</v>
      </c>
      <c r="H48" s="106">
        <v>1.62</v>
      </c>
    </row>
    <row r="49" spans="1:8" ht="15.75" thickBot="1" x14ac:dyDescent="0.3">
      <c r="A49" s="57" t="s">
        <v>91</v>
      </c>
      <c r="B49" s="58">
        <v>11</v>
      </c>
      <c r="C49" s="59">
        <f>B49/$B$108</f>
        <v>1.6152716593245228E-2</v>
      </c>
      <c r="D49" s="60">
        <v>22</v>
      </c>
      <c r="F49" s="85" t="s">
        <v>99</v>
      </c>
      <c r="G49" s="86">
        <v>9</v>
      </c>
      <c r="H49" s="106">
        <v>1.32</v>
      </c>
    </row>
    <row r="50" spans="1:8" ht="15.75" thickBot="1" x14ac:dyDescent="0.3">
      <c r="A50" s="57" t="s">
        <v>56</v>
      </c>
      <c r="B50" s="58">
        <v>10</v>
      </c>
      <c r="C50" s="59">
        <f>B50/$B$108</f>
        <v>1.4684287812041116E-2</v>
      </c>
      <c r="D50" s="60">
        <v>23</v>
      </c>
      <c r="F50" s="85" t="s">
        <v>77</v>
      </c>
      <c r="G50" s="86">
        <v>5</v>
      </c>
      <c r="H50" s="106">
        <v>0.73</v>
      </c>
    </row>
    <row r="51" spans="1:8" ht="15.75" thickBot="1" x14ac:dyDescent="0.3">
      <c r="A51" s="47" t="s">
        <v>46</v>
      </c>
      <c r="B51" s="48">
        <v>9</v>
      </c>
      <c r="C51" s="37">
        <f>B51/$B$108</f>
        <v>1.3215859030837005E-2</v>
      </c>
      <c r="D51" s="38">
        <v>24</v>
      </c>
      <c r="F51" s="83" t="s">
        <v>54</v>
      </c>
      <c r="G51" s="84">
        <v>5</v>
      </c>
      <c r="H51" s="107">
        <v>0.73</v>
      </c>
    </row>
    <row r="52" spans="1:8" ht="15.75" thickBot="1" x14ac:dyDescent="0.3">
      <c r="A52" s="47" t="s">
        <v>110</v>
      </c>
      <c r="B52" s="48">
        <v>9</v>
      </c>
      <c r="C52" s="37">
        <f>B52/$B$108</f>
        <v>1.3215859030837005E-2</v>
      </c>
      <c r="D52" s="38">
        <v>25</v>
      </c>
      <c r="F52" s="92" t="s">
        <v>51</v>
      </c>
      <c r="G52" s="93">
        <v>4</v>
      </c>
      <c r="H52" s="106">
        <v>0.59</v>
      </c>
    </row>
    <row r="53" spans="1:8" ht="15.75" thickBot="1" x14ac:dyDescent="0.3">
      <c r="A53" s="47" t="s">
        <v>104</v>
      </c>
      <c r="B53" s="48">
        <v>9</v>
      </c>
      <c r="C53" s="37">
        <f>B53/$B$108</f>
        <v>1.3215859030837005E-2</v>
      </c>
      <c r="D53" s="38">
        <v>26</v>
      </c>
      <c r="F53" s="92" t="s">
        <v>97</v>
      </c>
      <c r="G53" s="93">
        <v>1</v>
      </c>
      <c r="H53" s="106">
        <v>0.15</v>
      </c>
    </row>
    <row r="54" spans="1:8" ht="15.75" thickBot="1" x14ac:dyDescent="0.3">
      <c r="A54" s="47" t="s">
        <v>111</v>
      </c>
      <c r="B54" s="48">
        <v>9</v>
      </c>
      <c r="C54" s="37">
        <f>B54/$B$108</f>
        <v>1.3215859030837005E-2</v>
      </c>
      <c r="D54" s="38">
        <v>27</v>
      </c>
      <c r="F54" s="83" t="s">
        <v>98</v>
      </c>
      <c r="G54" s="84">
        <v>1</v>
      </c>
      <c r="H54" s="106">
        <v>0.15</v>
      </c>
    </row>
    <row r="55" spans="1:8" ht="15.75" thickBot="1" x14ac:dyDescent="0.3">
      <c r="A55" s="47" t="s">
        <v>59</v>
      </c>
      <c r="B55" s="48">
        <v>7</v>
      </c>
      <c r="C55" s="37">
        <f>B55/$B$108</f>
        <v>1.0279001468428781E-2</v>
      </c>
      <c r="D55" s="38">
        <v>28</v>
      </c>
      <c r="F55" s="88" t="s">
        <v>32</v>
      </c>
      <c r="G55" s="89">
        <f>SUM(G44:G54)</f>
        <v>509</v>
      </c>
      <c r="H55" s="104">
        <f>SUM(H44:H54)</f>
        <v>74.740000000000023</v>
      </c>
    </row>
    <row r="56" spans="1:8" ht="15.75" thickBot="1" x14ac:dyDescent="0.3">
      <c r="A56" s="47" t="s">
        <v>112</v>
      </c>
      <c r="B56" s="48">
        <v>7</v>
      </c>
      <c r="C56" s="37">
        <f>B56/$B$108</f>
        <v>1.0279001468428781E-2</v>
      </c>
      <c r="D56" s="38">
        <v>29</v>
      </c>
      <c r="F56" s="33"/>
      <c r="G56" s="33"/>
      <c r="H56" s="33"/>
    </row>
    <row r="57" spans="1:8" ht="15.75" thickBot="1" x14ac:dyDescent="0.3">
      <c r="A57" s="47" t="s">
        <v>113</v>
      </c>
      <c r="B57" s="48">
        <v>7</v>
      </c>
      <c r="C57" s="37">
        <f>B57/$B$108</f>
        <v>1.0279001468428781E-2</v>
      </c>
      <c r="D57" s="38">
        <v>30</v>
      </c>
      <c r="F57" s="33"/>
      <c r="G57" s="33"/>
      <c r="H57" s="33"/>
    </row>
    <row r="58" spans="1:8" ht="15.75" thickBot="1" x14ac:dyDescent="0.3">
      <c r="A58" s="47" t="s">
        <v>63</v>
      </c>
      <c r="B58" s="48">
        <v>7</v>
      </c>
      <c r="C58" s="37">
        <f>B58/$B$108</f>
        <v>1.0279001468428781E-2</v>
      </c>
      <c r="D58" s="38">
        <v>31</v>
      </c>
      <c r="F58" s="33"/>
      <c r="G58" s="33"/>
      <c r="H58" s="33"/>
    </row>
    <row r="59" spans="1:8" ht="15.75" thickBot="1" x14ac:dyDescent="0.3">
      <c r="A59" s="47" t="s">
        <v>69</v>
      </c>
      <c r="B59" s="48">
        <v>7</v>
      </c>
      <c r="C59" s="37">
        <f>B59/$B$108</f>
        <v>1.0279001468428781E-2</v>
      </c>
      <c r="D59" s="38">
        <v>32</v>
      </c>
    </row>
    <row r="60" spans="1:8" ht="15.75" thickBot="1" x14ac:dyDescent="0.3">
      <c r="A60" s="47" t="s">
        <v>45</v>
      </c>
      <c r="B60" s="48">
        <v>7</v>
      </c>
      <c r="C60" s="37">
        <f>B60/$B$108</f>
        <v>1.0279001468428781E-2</v>
      </c>
      <c r="D60" s="38">
        <v>33</v>
      </c>
    </row>
    <row r="61" spans="1:8" ht="15.75" thickBot="1" x14ac:dyDescent="0.3">
      <c r="A61" s="47" t="s">
        <v>81</v>
      </c>
      <c r="B61" s="48">
        <v>7</v>
      </c>
      <c r="C61" s="37">
        <f>B61/$B$108</f>
        <v>1.0279001468428781E-2</v>
      </c>
      <c r="D61" s="38">
        <v>34</v>
      </c>
    </row>
    <row r="62" spans="1:8" ht="15.75" thickBot="1" x14ac:dyDescent="0.3">
      <c r="A62" s="47" t="s">
        <v>80</v>
      </c>
      <c r="B62" s="48">
        <v>6</v>
      </c>
      <c r="C62" s="37">
        <f>B62/$B$108</f>
        <v>8.8105726872246704E-3</v>
      </c>
      <c r="D62" s="38">
        <v>35</v>
      </c>
    </row>
    <row r="63" spans="1:8" ht="15.75" thickBot="1" x14ac:dyDescent="0.3">
      <c r="A63" s="47" t="s">
        <v>102</v>
      </c>
      <c r="B63" s="48">
        <v>6</v>
      </c>
      <c r="C63" s="37">
        <f>B63/$B$108</f>
        <v>8.8105726872246704E-3</v>
      </c>
      <c r="D63" s="38">
        <v>36</v>
      </c>
    </row>
    <row r="64" spans="1:8" ht="15.75" thickBot="1" x14ac:dyDescent="0.3">
      <c r="A64" s="47" t="s">
        <v>114</v>
      </c>
      <c r="B64" s="48">
        <v>6</v>
      </c>
      <c r="C64" s="37">
        <f>B64/$B$108</f>
        <v>8.8105726872246704E-3</v>
      </c>
      <c r="D64" s="38">
        <v>37</v>
      </c>
    </row>
    <row r="65" spans="1:7" ht="15.75" thickBot="1" x14ac:dyDescent="0.3">
      <c r="A65" s="47" t="s">
        <v>79</v>
      </c>
      <c r="B65" s="48">
        <v>6</v>
      </c>
      <c r="C65" s="37">
        <f>B65/$B$108</f>
        <v>8.8105726872246704E-3</v>
      </c>
      <c r="D65" s="38">
        <v>38</v>
      </c>
    </row>
    <row r="66" spans="1:7" ht="15.75" thickBot="1" x14ac:dyDescent="0.3">
      <c r="A66" s="47" t="s">
        <v>55</v>
      </c>
      <c r="B66" s="48">
        <v>6</v>
      </c>
      <c r="C66" s="37">
        <f>B66/$B$108</f>
        <v>8.8105726872246704E-3</v>
      </c>
      <c r="D66" s="38">
        <v>39</v>
      </c>
    </row>
    <row r="67" spans="1:7" ht="15.75" thickBot="1" x14ac:dyDescent="0.3">
      <c r="A67" s="47" t="s">
        <v>87</v>
      </c>
      <c r="B67" s="48">
        <v>6</v>
      </c>
      <c r="C67" s="37">
        <f>B67/$B$108</f>
        <v>8.8105726872246704E-3</v>
      </c>
      <c r="D67" s="38">
        <v>40</v>
      </c>
    </row>
    <row r="68" spans="1:7" ht="15.75" thickBot="1" x14ac:dyDescent="0.3">
      <c r="A68" s="47" t="s">
        <v>89</v>
      </c>
      <c r="B68" s="48">
        <v>6</v>
      </c>
      <c r="C68" s="37">
        <f>B68/$B$108</f>
        <v>8.8105726872246704E-3</v>
      </c>
      <c r="D68" s="38">
        <v>41</v>
      </c>
    </row>
    <row r="69" spans="1:7" ht="15.75" thickBot="1" x14ac:dyDescent="0.3">
      <c r="A69" s="47" t="s">
        <v>40</v>
      </c>
      <c r="B69" s="48">
        <v>6</v>
      </c>
      <c r="C69" s="37">
        <f>B69/$B$108</f>
        <v>8.8105726872246704E-3</v>
      </c>
      <c r="D69" s="38">
        <v>42</v>
      </c>
    </row>
    <row r="70" spans="1:7" ht="15.75" thickBot="1" x14ac:dyDescent="0.3">
      <c r="A70" s="47" t="s">
        <v>101</v>
      </c>
      <c r="B70" s="48">
        <v>6</v>
      </c>
      <c r="C70" s="37">
        <f>B70/$B$108</f>
        <v>8.8105726872246704E-3</v>
      </c>
      <c r="D70" s="38">
        <v>43</v>
      </c>
    </row>
    <row r="71" spans="1:7" ht="15.75" thickBot="1" x14ac:dyDescent="0.3">
      <c r="A71" s="47" t="s">
        <v>85</v>
      </c>
      <c r="B71" s="48">
        <v>5</v>
      </c>
      <c r="C71" s="37">
        <f>B71/$B$108</f>
        <v>7.3421439060205578E-3</v>
      </c>
      <c r="D71" s="38">
        <v>44</v>
      </c>
    </row>
    <row r="72" spans="1:7" ht="15.75" thickBot="1" x14ac:dyDescent="0.3">
      <c r="A72" s="47" t="s">
        <v>51</v>
      </c>
      <c r="B72" s="48">
        <v>5</v>
      </c>
      <c r="C72" s="37">
        <f>B72/$B$108</f>
        <v>7.3421439060205578E-3</v>
      </c>
      <c r="D72" s="38">
        <v>45</v>
      </c>
      <c r="G72" s="11"/>
    </row>
    <row r="73" spans="1:7" ht="15.75" thickBot="1" x14ac:dyDescent="0.3">
      <c r="A73" s="47" t="s">
        <v>115</v>
      </c>
      <c r="B73" s="48">
        <v>5</v>
      </c>
      <c r="C73" s="37">
        <f>B73/$B$108</f>
        <v>7.3421439060205578E-3</v>
      </c>
      <c r="D73" s="38">
        <v>46</v>
      </c>
    </row>
    <row r="74" spans="1:7" ht="15.75" thickBot="1" x14ac:dyDescent="0.3">
      <c r="A74" s="47" t="s">
        <v>50</v>
      </c>
      <c r="B74" s="48">
        <v>5</v>
      </c>
      <c r="C74" s="37">
        <f>B74/$B$108</f>
        <v>7.3421439060205578E-3</v>
      </c>
      <c r="D74" s="38">
        <v>47</v>
      </c>
    </row>
    <row r="75" spans="1:7" ht="15.75" thickBot="1" x14ac:dyDescent="0.3">
      <c r="A75" s="47" t="s">
        <v>77</v>
      </c>
      <c r="B75" s="48">
        <v>5</v>
      </c>
      <c r="C75" s="37">
        <f>B75/$B$108</f>
        <v>7.3421439060205578E-3</v>
      </c>
      <c r="D75" s="38">
        <v>48</v>
      </c>
    </row>
    <row r="76" spans="1:7" ht="15.75" thickBot="1" x14ac:dyDescent="0.3">
      <c r="A76" s="47" t="s">
        <v>78</v>
      </c>
      <c r="B76" s="48">
        <v>5</v>
      </c>
      <c r="C76" s="37">
        <f>B76/$B$108</f>
        <v>7.3421439060205578E-3</v>
      </c>
      <c r="D76" s="38">
        <v>49</v>
      </c>
    </row>
    <row r="77" spans="1:7" ht="15.75" thickBot="1" x14ac:dyDescent="0.3">
      <c r="A77" s="47" t="s">
        <v>41</v>
      </c>
      <c r="B77" s="48">
        <v>5</v>
      </c>
      <c r="C77" s="37">
        <f>B77/$B$108</f>
        <v>7.3421439060205578E-3</v>
      </c>
      <c r="D77" s="38">
        <v>50</v>
      </c>
    </row>
    <row r="78" spans="1:7" ht="15.75" thickBot="1" x14ac:dyDescent="0.3">
      <c r="A78" s="47" t="s">
        <v>60</v>
      </c>
      <c r="B78" s="48">
        <v>5</v>
      </c>
      <c r="C78" s="37">
        <f>B78/$B$108</f>
        <v>7.3421439060205578E-3</v>
      </c>
      <c r="D78" s="38">
        <v>51</v>
      </c>
    </row>
    <row r="79" spans="1:7" ht="15.75" thickBot="1" x14ac:dyDescent="0.3">
      <c r="A79" s="47" t="s">
        <v>125</v>
      </c>
      <c r="B79" s="48">
        <v>5</v>
      </c>
      <c r="C79" s="37">
        <f>B79/$B$108</f>
        <v>7.3421439060205578E-3</v>
      </c>
      <c r="D79" s="38">
        <v>52</v>
      </c>
    </row>
    <row r="80" spans="1:7" ht="15.75" thickBot="1" x14ac:dyDescent="0.3">
      <c r="A80" s="47" t="s">
        <v>38</v>
      </c>
      <c r="B80" s="48">
        <v>5</v>
      </c>
      <c r="C80" s="37">
        <f>B80/$B$108</f>
        <v>7.3421439060205578E-3</v>
      </c>
      <c r="D80" s="38">
        <v>53</v>
      </c>
    </row>
    <row r="81" spans="1:4" ht="15.75" thickBot="1" x14ac:dyDescent="0.3">
      <c r="A81" s="47" t="s">
        <v>116</v>
      </c>
      <c r="B81" s="48">
        <v>4</v>
      </c>
      <c r="C81" s="37">
        <f>B81/$B$108</f>
        <v>5.8737151248164461E-3</v>
      </c>
      <c r="D81" s="38">
        <v>54</v>
      </c>
    </row>
    <row r="82" spans="1:4" ht="15.75" thickBot="1" x14ac:dyDescent="0.3">
      <c r="A82" s="47" t="s">
        <v>71</v>
      </c>
      <c r="B82" s="48">
        <v>4</v>
      </c>
      <c r="C82" s="37">
        <f>B82/$B$108</f>
        <v>5.8737151248164461E-3</v>
      </c>
      <c r="D82" s="38">
        <v>55</v>
      </c>
    </row>
    <row r="83" spans="1:4" ht="15.75" thickBot="1" x14ac:dyDescent="0.3">
      <c r="A83" s="47" t="s">
        <v>70</v>
      </c>
      <c r="B83" s="48">
        <v>4</v>
      </c>
      <c r="C83" s="37">
        <f>B83/$B$108</f>
        <v>5.8737151248164461E-3</v>
      </c>
      <c r="D83" s="38">
        <v>56</v>
      </c>
    </row>
    <row r="84" spans="1:4" ht="15.75" thickBot="1" x14ac:dyDescent="0.3">
      <c r="A84" s="47" t="s">
        <v>47</v>
      </c>
      <c r="B84" s="48">
        <v>4</v>
      </c>
      <c r="C84" s="37">
        <f>B84/$B$108</f>
        <v>5.8737151248164461E-3</v>
      </c>
      <c r="D84" s="38">
        <v>57</v>
      </c>
    </row>
    <row r="85" spans="1:4" ht="15.75" thickBot="1" x14ac:dyDescent="0.3">
      <c r="A85" s="47" t="s">
        <v>65</v>
      </c>
      <c r="B85" s="48">
        <v>4</v>
      </c>
      <c r="C85" s="37">
        <f>B85/$B$108</f>
        <v>5.8737151248164461E-3</v>
      </c>
      <c r="D85" s="38">
        <v>58</v>
      </c>
    </row>
    <row r="86" spans="1:4" ht="15.75" thickBot="1" x14ac:dyDescent="0.3">
      <c r="A86" s="47" t="s">
        <v>117</v>
      </c>
      <c r="B86" s="48">
        <v>4</v>
      </c>
      <c r="C86" s="37">
        <f>B86/$B$108</f>
        <v>5.8737151248164461E-3</v>
      </c>
      <c r="D86" s="38">
        <v>59</v>
      </c>
    </row>
    <row r="87" spans="1:4" ht="15.75" thickBot="1" x14ac:dyDescent="0.3">
      <c r="A87" s="47" t="s">
        <v>68</v>
      </c>
      <c r="B87" s="48">
        <v>3</v>
      </c>
      <c r="C87" s="37">
        <f>B87/$B$108</f>
        <v>4.4052863436123352E-3</v>
      </c>
      <c r="D87" s="38">
        <v>60</v>
      </c>
    </row>
    <row r="88" spans="1:4" ht="15.75" thickBot="1" x14ac:dyDescent="0.3">
      <c r="A88" s="47" t="s">
        <v>75</v>
      </c>
      <c r="B88" s="48">
        <v>3</v>
      </c>
      <c r="C88" s="37">
        <f>B88/$B$108</f>
        <v>4.4052863436123352E-3</v>
      </c>
      <c r="D88" s="38">
        <v>61</v>
      </c>
    </row>
    <row r="89" spans="1:4" ht="15.75" thickBot="1" x14ac:dyDescent="0.3">
      <c r="A89" s="47" t="s">
        <v>118</v>
      </c>
      <c r="B89" s="48">
        <v>3</v>
      </c>
      <c r="C89" s="37">
        <f>B89/$B$108</f>
        <v>4.4052863436123352E-3</v>
      </c>
      <c r="D89" s="38">
        <v>62</v>
      </c>
    </row>
    <row r="90" spans="1:4" ht="15.75" thickBot="1" x14ac:dyDescent="0.3">
      <c r="A90" s="47" t="s">
        <v>54</v>
      </c>
      <c r="B90" s="48">
        <v>3</v>
      </c>
      <c r="C90" s="37">
        <f>B90/$B$108</f>
        <v>4.4052863436123352E-3</v>
      </c>
      <c r="D90" s="38">
        <v>63</v>
      </c>
    </row>
    <row r="91" spans="1:4" ht="15.75" thickBot="1" x14ac:dyDescent="0.3">
      <c r="A91" s="47" t="s">
        <v>83</v>
      </c>
      <c r="B91" s="48">
        <v>3</v>
      </c>
      <c r="C91" s="37">
        <f>B91/$B$108</f>
        <v>4.4052863436123352E-3</v>
      </c>
      <c r="D91" s="38">
        <v>64</v>
      </c>
    </row>
    <row r="92" spans="1:4" ht="15.75" thickBot="1" x14ac:dyDescent="0.3">
      <c r="A92" s="47" t="s">
        <v>92</v>
      </c>
      <c r="B92" s="48">
        <v>2</v>
      </c>
      <c r="C92" s="37">
        <f>B92/$B$108</f>
        <v>2.936857562408223E-3</v>
      </c>
      <c r="D92" s="38">
        <v>65</v>
      </c>
    </row>
    <row r="93" spans="1:4" ht="15.75" thickBot="1" x14ac:dyDescent="0.3">
      <c r="A93" s="47" t="s">
        <v>126</v>
      </c>
      <c r="B93" s="48">
        <v>2</v>
      </c>
      <c r="C93" s="37">
        <f>B93/$B$108</f>
        <v>2.936857562408223E-3</v>
      </c>
      <c r="D93" s="38">
        <v>66</v>
      </c>
    </row>
    <row r="94" spans="1:4" ht="15.75" thickBot="1" x14ac:dyDescent="0.3">
      <c r="A94" s="47" t="s">
        <v>67</v>
      </c>
      <c r="B94" s="48">
        <v>2</v>
      </c>
      <c r="C94" s="37">
        <f>B94/$B$108</f>
        <v>2.936857562408223E-3</v>
      </c>
      <c r="D94" s="38">
        <v>67</v>
      </c>
    </row>
    <row r="95" spans="1:4" ht="15.75" thickBot="1" x14ac:dyDescent="0.3">
      <c r="A95" s="47" t="s">
        <v>64</v>
      </c>
      <c r="B95" s="48">
        <v>1</v>
      </c>
      <c r="C95" s="37">
        <f>B95/$B$108</f>
        <v>1.4684287812041115E-3</v>
      </c>
      <c r="D95" s="38">
        <v>68</v>
      </c>
    </row>
    <row r="96" spans="1:4" ht="15.75" thickBot="1" x14ac:dyDescent="0.3">
      <c r="A96" s="47" t="s">
        <v>119</v>
      </c>
      <c r="B96" s="48">
        <v>1</v>
      </c>
      <c r="C96" s="37">
        <f>B96/$B$108</f>
        <v>1.4684287812041115E-3</v>
      </c>
      <c r="D96" s="38">
        <v>69</v>
      </c>
    </row>
    <row r="97" spans="1:4" ht="15.75" thickBot="1" x14ac:dyDescent="0.3">
      <c r="A97" s="47" t="s">
        <v>120</v>
      </c>
      <c r="B97" s="48">
        <v>1</v>
      </c>
      <c r="C97" s="37">
        <f>B97/$B$108</f>
        <v>1.4684287812041115E-3</v>
      </c>
      <c r="D97" s="38">
        <v>70</v>
      </c>
    </row>
    <row r="98" spans="1:4" ht="15.75" thickBot="1" x14ac:dyDescent="0.3">
      <c r="A98" s="47" t="s">
        <v>103</v>
      </c>
      <c r="B98" s="48">
        <v>1</v>
      </c>
      <c r="C98" s="37">
        <f>B98/$B$108</f>
        <v>1.4684287812041115E-3</v>
      </c>
      <c r="D98" s="38">
        <v>71</v>
      </c>
    </row>
    <row r="99" spans="1:4" ht="15.75" thickBot="1" x14ac:dyDescent="0.3">
      <c r="A99" s="47" t="s">
        <v>66</v>
      </c>
      <c r="B99" s="48">
        <v>1</v>
      </c>
      <c r="C99" s="37">
        <f>B99/$B$108</f>
        <v>1.4684287812041115E-3</v>
      </c>
      <c r="D99" s="38">
        <v>72</v>
      </c>
    </row>
    <row r="100" spans="1:4" ht="15.75" thickBot="1" x14ac:dyDescent="0.3">
      <c r="A100" s="47" t="s">
        <v>121</v>
      </c>
      <c r="B100" s="48">
        <v>1</v>
      </c>
      <c r="C100" s="37">
        <f>B100/$B$108</f>
        <v>1.4684287812041115E-3</v>
      </c>
      <c r="D100" s="38">
        <v>73</v>
      </c>
    </row>
    <row r="101" spans="1:4" ht="15.75" thickBot="1" x14ac:dyDescent="0.3">
      <c r="A101" s="47" t="s">
        <v>105</v>
      </c>
      <c r="B101" s="48">
        <v>1</v>
      </c>
      <c r="C101" s="37">
        <f t="shared" ref="C101:C107" si="6">B101/$B$108</f>
        <v>1.4684287812041115E-3</v>
      </c>
      <c r="D101" s="38">
        <v>74</v>
      </c>
    </row>
    <row r="102" spans="1:4" ht="15.75" thickBot="1" x14ac:dyDescent="0.3">
      <c r="A102" s="47" t="s">
        <v>122</v>
      </c>
      <c r="B102" s="48">
        <v>1</v>
      </c>
      <c r="C102" s="37">
        <f t="shared" si="6"/>
        <v>1.4684287812041115E-3</v>
      </c>
      <c r="D102" s="38">
        <v>75</v>
      </c>
    </row>
    <row r="103" spans="1:4" ht="15.75" thickBot="1" x14ac:dyDescent="0.3">
      <c r="A103" s="47" t="s">
        <v>123</v>
      </c>
      <c r="B103" s="48">
        <v>1</v>
      </c>
      <c r="C103" s="37">
        <f t="shared" si="6"/>
        <v>1.4684287812041115E-3</v>
      </c>
      <c r="D103" s="38">
        <v>76</v>
      </c>
    </row>
    <row r="104" spans="1:4" ht="15.75" thickBot="1" x14ac:dyDescent="0.3">
      <c r="A104" s="47" t="s">
        <v>127</v>
      </c>
      <c r="B104" s="48">
        <v>1</v>
      </c>
      <c r="C104" s="37">
        <f t="shared" si="6"/>
        <v>1.4684287812041115E-3</v>
      </c>
      <c r="D104" s="38">
        <v>77</v>
      </c>
    </row>
    <row r="105" spans="1:4" ht="15.75" thickBot="1" x14ac:dyDescent="0.3">
      <c r="A105" s="47" t="s">
        <v>128</v>
      </c>
      <c r="B105" s="48">
        <v>1</v>
      </c>
      <c r="C105" s="37">
        <f t="shared" si="6"/>
        <v>1.4684287812041115E-3</v>
      </c>
      <c r="D105" s="38">
        <v>78</v>
      </c>
    </row>
    <row r="106" spans="1:4" ht="15.75" thickBot="1" x14ac:dyDescent="0.3">
      <c r="A106" s="47" t="s">
        <v>86</v>
      </c>
      <c r="B106" s="48">
        <v>1</v>
      </c>
      <c r="C106" s="37">
        <f t="shared" si="6"/>
        <v>1.4684287812041115E-3</v>
      </c>
      <c r="D106" s="38">
        <v>79</v>
      </c>
    </row>
    <row r="107" spans="1:4" ht="15.75" thickBot="1" x14ac:dyDescent="0.3">
      <c r="A107" s="35" t="s">
        <v>49</v>
      </c>
      <c r="B107" s="36">
        <v>51</v>
      </c>
      <c r="C107" s="37">
        <f t="shared" si="6"/>
        <v>7.4889867841409691E-2</v>
      </c>
      <c r="D107" s="38"/>
    </row>
    <row r="108" spans="1:4" ht="15.75" thickBot="1" x14ac:dyDescent="0.3">
      <c r="A108" s="42"/>
      <c r="B108" s="43">
        <f>SUM(B28:B107)</f>
        <v>681</v>
      </c>
      <c r="C108" s="54"/>
      <c r="D108" s="54"/>
    </row>
  </sheetData>
  <sortState ref="F28:H35">
    <sortCondition descending="1" ref="G28:G35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2020-10-17T16:48:48Z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