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10" sheetId="1" r:id="rId1"/>
  </sheets>
  <definedNames>
    <definedName name="_xlnm._FilterDatabase" localSheetId="0" hidden="1">'20201010'!$A$27:$D$81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B103" i="1"/>
  <c r="C102" i="1" l="1"/>
  <c r="C100" i="1"/>
  <c r="C96" i="1"/>
  <c r="C92" i="1"/>
  <c r="C99" i="1"/>
  <c r="C95" i="1"/>
  <c r="C91" i="1"/>
  <c r="C98" i="1"/>
  <c r="C94" i="1"/>
  <c r="C90" i="1"/>
  <c r="C101" i="1"/>
  <c r="C97" i="1"/>
  <c r="C93" i="1"/>
  <c r="C28" i="1"/>
  <c r="C32" i="1"/>
  <c r="C36" i="1"/>
  <c r="C40" i="1"/>
  <c r="C44" i="1"/>
  <c r="C48" i="1"/>
  <c r="C52" i="1"/>
  <c r="C56" i="1"/>
  <c r="C60" i="1"/>
  <c r="C68" i="1"/>
  <c r="C76" i="1"/>
  <c r="C84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64" i="1"/>
  <c r="C72" i="1"/>
  <c r="C80" i="1"/>
  <c r="C88" i="1"/>
  <c r="B12" i="1" l="1"/>
  <c r="E18" i="1" l="1"/>
  <c r="C23" i="1" l="1"/>
  <c r="C22" i="1"/>
  <c r="G37" i="1"/>
  <c r="H53" i="1" l="1"/>
  <c r="H54" i="1"/>
  <c r="H45" i="1"/>
  <c r="H55" i="1"/>
  <c r="H44" i="1"/>
  <c r="H56" i="1"/>
  <c r="H28" i="1"/>
  <c r="H49" i="1"/>
  <c r="H50" i="1"/>
  <c r="H46" i="1"/>
  <c r="H52" i="1"/>
  <c r="H48" i="1"/>
  <c r="H51" i="1"/>
  <c r="H47" i="1"/>
  <c r="C12" i="1"/>
  <c r="H57" i="1" l="1"/>
  <c r="H33" i="1"/>
  <c r="H35" i="1"/>
  <c r="H30" i="1"/>
  <c r="H31" i="1"/>
  <c r="H32" i="1"/>
  <c r="H29" i="1"/>
  <c r="H36" i="1"/>
  <c r="H34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<sst xmlns="http://schemas.openxmlformats.org/spreadsheetml/2006/main" count="140" uniqueCount="127">
  <si>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</si>
  <si>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</si>
  <si>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</si>
  <si>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</si>
  <si>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</si>
  <si>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</si>
  <si>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</si>
  <si>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</si>
  <si>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</si>
  <si>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</si>
  <si>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</si>
  <si>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</si>
  <si>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</si>
  <si>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</si>
  <si>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</si>
  <si>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</si>
  <si>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</si>
  <si>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</si>
  <si>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</si>
  <si>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</si>
  <si>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</si>
  <si>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</si>
  <si>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</si>
  <si>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</si>
  <si>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</si>
  <si>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</si>
  <si>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</si>
  <si>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</si>
  <si>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</si>
  <si>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</si>
  <si>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</si>
  <si>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</si>
  <si>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</si>
  <si>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</si>
  <si>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</si>
  <si>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</si>
  <si>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</si>
  <si>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</si>
  <si>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</si>
  <si>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</si>
  <si>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</si>
  <si>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</si>
  <si>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</si>
  <si>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</si>
  <si>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</si>
  <si>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</si>
  <si>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</si>
  <si>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</si>
  <si>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</si>
  <si>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</si>
  <si>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</si>
  <si>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Tarazona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</si>
  <si>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</si>
  <si>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</si>
  <si>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</si>
  <si>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</si>
  <si>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</si>
  <si>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</si>
  <si>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</si>
  <si>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</si>
  <si>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</si>
  <si>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</si>
  <si>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</si>
  <si>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</si>
  <si>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</si>
  <si>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Alcorisa</t>
  </si>
  <si>
    <t>Venecia</t>
  </si>
  <si>
    <t>Calatayud Urbana</t>
  </si>
  <si>
    <t>Villamayor</t>
  </si>
  <si>
    <t>Delicias Norte</t>
  </si>
  <si>
    <t>La Almunia de Doña Godina</t>
  </si>
  <si>
    <t>Épila</t>
  </si>
  <si>
    <t>Alagón</t>
  </si>
  <si>
    <t>Rebolería</t>
  </si>
  <si>
    <t>Univérsitas</t>
  </si>
  <si>
    <t>San José Sur</t>
  </si>
  <si>
    <t>Grañén</t>
  </si>
  <si>
    <t>San José Centro</t>
  </si>
  <si>
    <t>Ejea de los Caballeros</t>
  </si>
  <si>
    <t>Fernando El Católico</t>
  </si>
  <si>
    <t>Hernán Cortés</t>
  </si>
  <si>
    <t>Casetas</t>
  </si>
  <si>
    <t>Torrero - La Paz</t>
  </si>
  <si>
    <t>Almudévar</t>
  </si>
  <si>
    <t>Zalfonada</t>
  </si>
  <si>
    <t>Fraga</t>
  </si>
  <si>
    <t>Torre Ramona</t>
  </si>
  <si>
    <t>Valdefierro</t>
  </si>
  <si>
    <t>María de Huerva</t>
  </si>
  <si>
    <t>Albarracín</t>
  </si>
  <si>
    <t>Monzón Urbano</t>
  </si>
  <si>
    <t>Alfajarín</t>
  </si>
  <si>
    <t>Mora de Rubielos</t>
  </si>
  <si>
    <t>Distribución por síntomas: en 7 casos confirmados no ha sido posible identificar la existencia o no de sintomatología</t>
  </si>
  <si>
    <t>Distribución por Zona Básica de Salud (ZBS): en 35 casos confirmado no ha sido posible identificar la zona básica de salud.</t>
  </si>
  <si>
    <t>Oliver</t>
  </si>
  <si>
    <t>Jaca</t>
  </si>
  <si>
    <t>Caspe</t>
  </si>
  <si>
    <t>Daroca</t>
  </si>
  <si>
    <t>San José Norte</t>
  </si>
  <si>
    <t>Híjar</t>
  </si>
  <si>
    <t>Aínsa</t>
  </si>
  <si>
    <t>Tamarite de Litera</t>
  </si>
  <si>
    <t>Binéfar</t>
  </si>
  <si>
    <t>Casos en municipios con más de 10.000 habitantes</t>
  </si>
  <si>
    <t>Zaragoza</t>
  </si>
  <si>
    <t>Huesca</t>
  </si>
  <si>
    <t>Teruel</t>
  </si>
  <si>
    <t>Calatayud</t>
  </si>
  <si>
    <t>Monzón</t>
  </si>
  <si>
    <t>Cuarte de Huerva</t>
  </si>
  <si>
    <t>MUNICIPIO</t>
  </si>
  <si>
    <t>Distribución por edad y sexo: en 5 casos confirmado no ha sido posible identificar la edad o el sexo</t>
  </si>
  <si>
    <t>Distribución por provincias: en 16 casos confirmads no ha sido posible identificar la provincia de procedencia</t>
  </si>
  <si>
    <t>Distribución por Sector Sanitario: en 39 casos confirmado no ha sido posible identificar el sector sanitario.</t>
  </si>
  <si>
    <t>Villel</t>
  </si>
  <si>
    <t>Abiego</t>
  </si>
  <si>
    <t>Andorra</t>
  </si>
  <si>
    <t>Benabarre</t>
  </si>
  <si>
    <t>Calanda</t>
  </si>
  <si>
    <t>Valderrobres</t>
  </si>
  <si>
    <t>Mas de las Matas</t>
  </si>
  <si>
    <t>Albalate de Cinca</t>
  </si>
  <si>
    <t>Fuentes de Ebro</t>
  </si>
  <si>
    <t>Campo de Belchite</t>
  </si>
  <si>
    <t>Monzón Rural</t>
  </si>
  <si>
    <t>Ejea de Los Caballeros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</si>
</sst>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0" fillId="0" borderId="0" xfId="0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10" fontId="10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11" borderId="11" xfId="0" applyFont="1" applyFill="1" applyBorder="1" applyAlignment="1">
      <alignment horizontal="left"/>
    </xf>
    <xf numFmtId="0" fontId="9" fillId="11" borderId="5" xfId="0" applyNumberFormat="1" applyFont="1" applyFill="1" applyBorder="1"/>
    <xf numFmtId="10" fontId="9" fillId="11" borderId="12" xfId="0" applyNumberFormat="1" applyFont="1" applyFill="1" applyBorder="1" applyAlignment="1">
      <alignment horizontal="right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1" fillId="7" borderId="14" xfId="0" applyNumberFormat="1" applyFont="1" applyFill="1" applyBorder="1"/>
    <xf numFmtId="10" fontId="9" fillId="0" borderId="15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10" fontId="9" fillId="0" borderId="22" xfId="0" applyNumberFormat="1" applyFont="1" applyFill="1" applyBorder="1" applyAlignment="1">
      <alignment horizontal="right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left"/>
    </xf>
    <xf numFmtId="0" fontId="11" fillId="13" borderId="14" xfId="0" applyNumberFormat="1" applyFont="1" applyFill="1" applyBorder="1"/>
    <xf numFmtId="10" fontId="11" fillId="13" borderId="14" xfId="1" applyNumberFormat="1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21" xfId="0" applyNumberFormat="1" applyFont="1" applyFill="1" applyBorder="1"/>
    <xf numFmtId="0" fontId="11" fillId="0" borderId="11" xfId="0" applyFont="1" applyFill="1" applyBorder="1" applyAlignment="1">
      <alignment horizontal="left"/>
    </xf>
    <xf numFmtId="0" fontId="11" fillId="0" borderId="5" xfId="0" applyNumberFormat="1" applyFont="1" applyFill="1" applyBorder="1"/>
    <xf numFmtId="0" fontId="12" fillId="0" borderId="13" xfId="0" applyFont="1" applyFill="1" applyBorder="1" applyAlignment="1">
      <alignment horizontal="left"/>
    </xf>
    <xf numFmtId="0" fontId="12" fillId="0" borderId="14" xfId="0" applyNumberFormat="1" applyFont="1" applyFill="1" applyBorder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9" fillId="14" borderId="11" xfId="0" applyFont="1" applyFill="1" applyBorder="1" applyAlignment="1">
      <alignment horizontal="left"/>
    </xf>
    <xf numFmtId="0" fontId="9" fillId="14" borderId="5" xfId="0" applyNumberFormat="1" applyFont="1" applyFill="1" applyBorder="1"/>
    <xf numFmtId="10" fontId="9" fillId="14" borderId="1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22" zoomScaleNormal="100" workbookViewId="0">
      <selection activeCell="F27" sqref="F27:H3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57" t="s">
        <v>112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1</v>
      </c>
      <c r="C3" s="29">
        <v>0</v>
      </c>
      <c r="D3" s="9">
        <f>B3+C3</f>
        <v>1</v>
      </c>
      <c r="E3" s="18">
        <f>D3/$D$12</f>
        <v>2.4875621890547263E-3</v>
      </c>
      <c r="F3" s="4">
        <f>E3</f>
        <v>2.4875621890547263E-3</v>
      </c>
    </row>
    <row r="4" spans="1:6" ht="15" customHeight="1" thickBot="1" x14ac:dyDescent="0.3">
      <c r="A4" s="1" t="s">
        <v>5</v>
      </c>
      <c r="B4" s="30">
        <v>19</v>
      </c>
      <c r="C4" s="24">
        <v>24</v>
      </c>
      <c r="D4" s="9">
        <f t="shared" ref="D4:D11" si="0">B4+C4</f>
        <v>43</v>
      </c>
      <c r="E4" s="18">
        <f t="shared" ref="E4:E11" si="1">D4/$D$12</f>
        <v>0.10696517412935323</v>
      </c>
      <c r="F4" s="53">
        <f>F3+E4</f>
        <v>0.10945273631840796</v>
      </c>
    </row>
    <row r="5" spans="1:6" ht="15" customHeight="1" thickBot="1" x14ac:dyDescent="0.3">
      <c r="A5" s="1" t="s">
        <v>6</v>
      </c>
      <c r="B5" s="30">
        <v>30</v>
      </c>
      <c r="C5" s="24">
        <v>28</v>
      </c>
      <c r="D5" s="9">
        <f t="shared" si="0"/>
        <v>58</v>
      </c>
      <c r="E5" s="18">
        <f t="shared" si="1"/>
        <v>0.14427860696517414</v>
      </c>
      <c r="F5" s="4">
        <f>F4+E5</f>
        <v>0.2537313432835821</v>
      </c>
    </row>
    <row r="6" spans="1:6" ht="15" customHeight="1" thickBot="1" x14ac:dyDescent="0.3">
      <c r="A6" s="1" t="s">
        <v>7</v>
      </c>
      <c r="B6" s="30">
        <v>26</v>
      </c>
      <c r="C6" s="24">
        <v>27</v>
      </c>
      <c r="D6" s="9">
        <f t="shared" si="0"/>
        <v>53</v>
      </c>
      <c r="E6" s="18">
        <f t="shared" si="1"/>
        <v>0.13184079601990051</v>
      </c>
      <c r="F6" s="10">
        <f t="shared" ref="F6:F11" si="2">F5+E6</f>
        <v>0.38557213930348261</v>
      </c>
    </row>
    <row r="7" spans="1:6" ht="15" customHeight="1" thickBot="1" x14ac:dyDescent="0.3">
      <c r="A7" s="1" t="s">
        <v>8</v>
      </c>
      <c r="B7" s="30">
        <v>22</v>
      </c>
      <c r="C7" s="24">
        <v>21</v>
      </c>
      <c r="D7" s="9">
        <f t="shared" si="0"/>
        <v>43</v>
      </c>
      <c r="E7" s="18">
        <f t="shared" si="1"/>
        <v>0.10696517412935323</v>
      </c>
      <c r="F7" s="10">
        <f t="shared" si="2"/>
        <v>0.49253731343283585</v>
      </c>
    </row>
    <row r="8" spans="1:6" ht="15" customHeight="1" thickBot="1" x14ac:dyDescent="0.3">
      <c r="A8" s="1" t="s">
        <v>9</v>
      </c>
      <c r="B8" s="30">
        <v>40</v>
      </c>
      <c r="C8" s="24">
        <v>45</v>
      </c>
      <c r="D8" s="9">
        <f t="shared" si="0"/>
        <v>85</v>
      </c>
      <c r="E8" s="18">
        <f t="shared" si="1"/>
        <v>0.21144278606965175</v>
      </c>
      <c r="F8" s="4">
        <f t="shared" si="2"/>
        <v>0.70398009950248763</v>
      </c>
    </row>
    <row r="9" spans="1:6" ht="15" customHeight="1" thickBot="1" x14ac:dyDescent="0.3">
      <c r="A9" s="1" t="s">
        <v>10</v>
      </c>
      <c r="B9" s="30">
        <v>18</v>
      </c>
      <c r="C9" s="24">
        <v>22</v>
      </c>
      <c r="D9" s="9">
        <f t="shared" si="0"/>
        <v>40</v>
      </c>
      <c r="E9" s="18">
        <f t="shared" si="1"/>
        <v>9.950248756218906E-2</v>
      </c>
      <c r="F9" s="4">
        <f t="shared" si="2"/>
        <v>0.80348258706467668</v>
      </c>
    </row>
    <row r="10" spans="1:6" ht="15" customHeight="1" thickBot="1" x14ac:dyDescent="0.3">
      <c r="A10" s="1" t="s">
        <v>11</v>
      </c>
      <c r="B10" s="30">
        <v>14</v>
      </c>
      <c r="C10" s="24">
        <v>19</v>
      </c>
      <c r="D10" s="9">
        <f t="shared" si="0"/>
        <v>33</v>
      </c>
      <c r="E10" s="18">
        <f t="shared" si="1"/>
        <v>8.2089552238805971E-2</v>
      </c>
      <c r="F10" s="4">
        <f t="shared" si="2"/>
        <v>0.88557213930348266</v>
      </c>
    </row>
    <row r="11" spans="1:6" ht="15" customHeight="1" thickBot="1" x14ac:dyDescent="0.3">
      <c r="A11" s="1" t="s">
        <v>12</v>
      </c>
      <c r="B11" s="30">
        <v>19</v>
      </c>
      <c r="C11" s="24">
        <v>27</v>
      </c>
      <c r="D11" s="9">
        <f t="shared" si="0"/>
        <v>46</v>
      </c>
      <c r="E11" s="22">
        <f t="shared" si="1"/>
        <v>0.11442786069651742</v>
      </c>
      <c r="F11" s="4">
        <f t="shared" si="2"/>
        <v>1</v>
      </c>
    </row>
    <row r="12" spans="1:6" ht="15" customHeight="1" thickBot="1" x14ac:dyDescent="0.3">
      <c r="A12" s="44" t="s">
        <v>32</v>
      </c>
      <c r="B12" s="45">
        <f>SUM(B3:B11)</f>
        <v>189</v>
      </c>
      <c r="C12" s="45">
        <f>SUM(C3:C11)</f>
        <v>213</v>
      </c>
      <c r="D12" s="46">
        <f>SUM(D3:D11)</f>
        <v>402</v>
      </c>
    </row>
    <row r="13" spans="1:6" ht="15" customHeight="1" x14ac:dyDescent="0.25">
      <c r="A13" s="5"/>
      <c r="B13" s="8">
        <f>B12/D12</f>
        <v>0.47014925373134331</v>
      </c>
      <c r="C13" s="8">
        <f>C12/D12</f>
        <v>0.52985074626865669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57" t="s">
        <v>113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48</v>
      </c>
      <c r="E17" s="13" t="s">
        <v>3</v>
      </c>
      <c r="G17" s="101" t="s">
        <v>22</v>
      </c>
      <c r="H17" s="102"/>
      <c r="I17" s="103"/>
    </row>
    <row r="18" spans="1:10" ht="15.75" thickBot="1" x14ac:dyDescent="0.3">
      <c r="A18" s="25">
        <v>85</v>
      </c>
      <c r="B18" s="26">
        <v>65</v>
      </c>
      <c r="C18" s="26">
        <v>241</v>
      </c>
      <c r="D18" s="27">
        <v>16</v>
      </c>
      <c r="E18" s="2">
        <f>SUM(A18:D18)</f>
        <v>407</v>
      </c>
      <c r="G18" s="104">
        <v>3.6999999999999998E-2</v>
      </c>
      <c r="H18" s="102"/>
      <c r="I18" s="103"/>
    </row>
    <row r="19" spans="1:10" ht="15.75" thickBot="1" x14ac:dyDescent="0.3">
      <c r="A19" s="19">
        <f>A18/$E$18</f>
        <v>0.20884520884520885</v>
      </c>
      <c r="B19" s="19">
        <f t="shared" ref="B19:D19" si="3">B18/$E$18</f>
        <v>0.15970515970515969</v>
      </c>
      <c r="C19" s="19">
        <f t="shared" si="3"/>
        <v>0.59213759213759209</v>
      </c>
      <c r="D19" s="19">
        <f t="shared" si="3"/>
        <v>3.9312039312039311E-2</v>
      </c>
      <c r="E19" s="2"/>
    </row>
    <row r="20" spans="1:10" ht="15.75" thickBot="1" x14ac:dyDescent="0.3">
      <c r="G20" s="101" t="s">
        <v>36</v>
      </c>
      <c r="H20" s="102"/>
      <c r="I20" s="103"/>
    </row>
    <row r="21" spans="1:10" ht="15.75" thickBot="1" x14ac:dyDescent="0.3">
      <c r="A21" s="58" t="s">
        <v>93</v>
      </c>
      <c r="G21" s="105">
        <v>11.3</v>
      </c>
      <c r="H21" s="106"/>
      <c r="I21" s="107"/>
    </row>
    <row r="22" spans="1:10" ht="15.75" thickBot="1" x14ac:dyDescent="0.3">
      <c r="A22" s="16" t="s">
        <v>18</v>
      </c>
      <c r="B22" s="3">
        <v>187</v>
      </c>
      <c r="C22" s="54">
        <f>B22/E18</f>
        <v>0.45945945945945948</v>
      </c>
    </row>
    <row r="23" spans="1:10" ht="15.75" thickBot="1" x14ac:dyDescent="0.3">
      <c r="A23" s="17" t="s">
        <v>19</v>
      </c>
      <c r="B23" s="2">
        <v>213</v>
      </c>
      <c r="C23" s="34">
        <f>B23/E18</f>
        <v>0.5233415233415234</v>
      </c>
    </row>
    <row r="26" spans="1:10" ht="15.75" thickBot="1" x14ac:dyDescent="0.3">
      <c r="A26" s="58" t="s">
        <v>94</v>
      </c>
      <c r="F26" s="58" t="s">
        <v>114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1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59" t="s">
        <v>74</v>
      </c>
      <c r="B28" s="60">
        <v>22</v>
      </c>
      <c r="C28" s="61">
        <f t="shared" ref="C28:C59" si="4">B28/$B$103</f>
        <v>5.4054054054054057E-2</v>
      </c>
      <c r="D28" s="62">
        <v>1</v>
      </c>
      <c r="F28" s="63" t="s">
        <v>31</v>
      </c>
      <c r="G28" s="64">
        <v>92</v>
      </c>
      <c r="H28" s="65">
        <f>G28/G$37</f>
        <v>0.22604422604422605</v>
      </c>
      <c r="I28" s="20"/>
      <c r="J28" s="7"/>
    </row>
    <row r="29" spans="1:10" ht="15.75" thickBot="1" x14ac:dyDescent="0.3">
      <c r="A29" s="59" t="s">
        <v>62</v>
      </c>
      <c r="B29" s="60">
        <v>19</v>
      </c>
      <c r="C29" s="61">
        <f t="shared" si="4"/>
        <v>4.6683046683046681E-2</v>
      </c>
      <c r="D29" s="62">
        <v>2</v>
      </c>
      <c r="F29" s="69" t="s">
        <v>30</v>
      </c>
      <c r="G29" s="70">
        <v>77</v>
      </c>
      <c r="H29" s="71">
        <f>G29/G$37</f>
        <v>0.1891891891891892</v>
      </c>
      <c r="I29" s="21"/>
      <c r="J29" s="7"/>
    </row>
    <row r="30" spans="1:10" ht="15.75" thickBot="1" x14ac:dyDescent="0.3">
      <c r="A30" s="59" t="s">
        <v>76</v>
      </c>
      <c r="B30" s="60">
        <v>16</v>
      </c>
      <c r="C30" s="61">
        <f t="shared" si="4"/>
        <v>3.9312039312039311E-2</v>
      </c>
      <c r="D30" s="62">
        <v>3</v>
      </c>
      <c r="F30" s="72" t="s">
        <v>13</v>
      </c>
      <c r="G30" s="73">
        <v>49</v>
      </c>
      <c r="H30" s="74">
        <f>G30/G$37</f>
        <v>0.12039312039312039</v>
      </c>
      <c r="I30" s="21"/>
      <c r="J30" s="7"/>
    </row>
    <row r="31" spans="1:10" ht="15.75" thickBot="1" x14ac:dyDescent="0.3">
      <c r="A31" s="59" t="s">
        <v>44</v>
      </c>
      <c r="B31" s="60">
        <v>15</v>
      </c>
      <c r="C31" s="61">
        <f t="shared" si="4"/>
        <v>3.6855036855036855E-2</v>
      </c>
      <c r="D31" s="62">
        <v>4</v>
      </c>
      <c r="F31" s="66" t="s">
        <v>14</v>
      </c>
      <c r="G31" s="67">
        <v>47</v>
      </c>
      <c r="H31" s="68">
        <f>G31/G$37</f>
        <v>0.11547911547911548</v>
      </c>
      <c r="I31" s="21"/>
      <c r="J31" s="7"/>
    </row>
    <row r="32" spans="1:10" ht="15.75" thickBot="1" x14ac:dyDescent="0.3">
      <c r="A32" s="59" t="s">
        <v>43</v>
      </c>
      <c r="B32" s="60">
        <v>13</v>
      </c>
      <c r="C32" s="61">
        <f t="shared" si="4"/>
        <v>3.1941031941031942E-2</v>
      </c>
      <c r="D32" s="62">
        <v>5</v>
      </c>
      <c r="F32" s="75" t="s">
        <v>29</v>
      </c>
      <c r="G32" s="76">
        <v>45</v>
      </c>
      <c r="H32" s="77">
        <f>G32/G$37</f>
        <v>0.11056511056511056</v>
      </c>
      <c r="I32" s="21"/>
      <c r="J32" s="7"/>
    </row>
    <row r="33" spans="1:10" ht="15.75" thickBot="1" x14ac:dyDescent="0.3">
      <c r="A33" s="59" t="s">
        <v>71</v>
      </c>
      <c r="B33" s="60">
        <v>12</v>
      </c>
      <c r="C33" s="61">
        <f t="shared" si="4"/>
        <v>2.9484029484029485E-2</v>
      </c>
      <c r="D33" s="62">
        <v>6</v>
      </c>
      <c r="F33" s="78" t="s">
        <v>25</v>
      </c>
      <c r="G33" s="79">
        <v>37</v>
      </c>
      <c r="H33" s="80">
        <f>G33/G$37</f>
        <v>9.0909090909090912E-2</v>
      </c>
      <c r="I33" s="21"/>
      <c r="J33" s="7"/>
    </row>
    <row r="34" spans="1:10" ht="15.75" thickBot="1" x14ac:dyDescent="0.3">
      <c r="A34" s="59" t="s">
        <v>77</v>
      </c>
      <c r="B34" s="60">
        <v>12</v>
      </c>
      <c r="C34" s="61">
        <f t="shared" si="4"/>
        <v>2.9484029484029485E-2</v>
      </c>
      <c r="D34" s="62">
        <v>7</v>
      </c>
      <c r="F34" s="108" t="s">
        <v>26</v>
      </c>
      <c r="G34" s="109">
        <v>19</v>
      </c>
      <c r="H34" s="110">
        <f>G34/G$37</f>
        <v>4.6683046683046681E-2</v>
      </c>
      <c r="I34" s="21"/>
      <c r="J34" s="7"/>
    </row>
    <row r="35" spans="1:10" ht="15.75" thickBot="1" x14ac:dyDescent="0.3">
      <c r="A35" s="59" t="s">
        <v>55</v>
      </c>
      <c r="B35" s="60">
        <v>12</v>
      </c>
      <c r="C35" s="61">
        <f t="shared" si="4"/>
        <v>2.9484029484029485E-2</v>
      </c>
      <c r="D35" s="62">
        <v>8</v>
      </c>
      <c r="F35" s="81" t="s">
        <v>28</v>
      </c>
      <c r="G35" s="82">
        <v>2</v>
      </c>
      <c r="H35" s="83">
        <f>G35/G$37</f>
        <v>4.9140049140049139E-3</v>
      </c>
      <c r="I35" s="21"/>
      <c r="J35" s="7"/>
    </row>
    <row r="36" spans="1:10" ht="15.75" thickBot="1" x14ac:dyDescent="0.3">
      <c r="A36" s="59" t="s">
        <v>46</v>
      </c>
      <c r="B36" s="60">
        <v>11</v>
      </c>
      <c r="C36" s="61">
        <f t="shared" si="4"/>
        <v>2.7027027027027029E-2</v>
      </c>
      <c r="D36" s="62">
        <v>9</v>
      </c>
      <c r="F36" s="39" t="s">
        <v>35</v>
      </c>
      <c r="G36" s="40">
        <v>39</v>
      </c>
      <c r="H36" s="50">
        <f t="shared" ref="H36" si="5">G36/G$37</f>
        <v>9.5823095823095825E-2</v>
      </c>
      <c r="I36" s="21"/>
      <c r="J36" s="7"/>
    </row>
    <row r="37" spans="1:10" ht="15.75" thickBot="1" x14ac:dyDescent="0.3">
      <c r="A37" s="59" t="s">
        <v>54</v>
      </c>
      <c r="B37" s="60">
        <v>11</v>
      </c>
      <c r="C37" s="61">
        <f t="shared" si="4"/>
        <v>2.7027027027027029E-2</v>
      </c>
      <c r="D37" s="62">
        <v>10</v>
      </c>
      <c r="F37" s="51" t="s">
        <v>32</v>
      </c>
      <c r="G37" s="84">
        <f>SUM(G28:G36)</f>
        <v>407</v>
      </c>
      <c r="H37" s="52"/>
      <c r="I37" s="21"/>
      <c r="J37" s="7"/>
    </row>
    <row r="38" spans="1:10" ht="15.75" thickBot="1" x14ac:dyDescent="0.3">
      <c r="A38" s="59" t="s">
        <v>69</v>
      </c>
      <c r="B38" s="60">
        <v>11</v>
      </c>
      <c r="C38" s="61">
        <f t="shared" si="4"/>
        <v>2.7027027027027029E-2</v>
      </c>
      <c r="D38" s="62">
        <v>11</v>
      </c>
    </row>
    <row r="39" spans="1:10" ht="15.75" thickBot="1" x14ac:dyDescent="0.3">
      <c r="A39" s="59" t="s">
        <v>102</v>
      </c>
      <c r="B39" s="60">
        <v>11</v>
      </c>
      <c r="C39" s="61">
        <f t="shared" si="4"/>
        <v>2.7027027027027029E-2</v>
      </c>
      <c r="D39" s="62">
        <v>12</v>
      </c>
      <c r="I39" s="31"/>
      <c r="J39" s="31"/>
    </row>
    <row r="40" spans="1:10" ht="15.75" thickBot="1" x14ac:dyDescent="0.3">
      <c r="A40" s="59" t="s">
        <v>79</v>
      </c>
      <c r="B40" s="60">
        <v>10</v>
      </c>
      <c r="C40" s="61">
        <f t="shared" si="4"/>
        <v>2.4570024570024569E-2</v>
      </c>
      <c r="D40" s="62">
        <v>13</v>
      </c>
      <c r="I40" s="32"/>
      <c r="J40" s="32"/>
    </row>
    <row r="41" spans="1:10" ht="15.75" thickBot="1" x14ac:dyDescent="0.3">
      <c r="A41" s="59" t="s">
        <v>41</v>
      </c>
      <c r="B41" s="60">
        <v>10</v>
      </c>
      <c r="C41" s="61">
        <f t="shared" si="4"/>
        <v>2.4570024570024569E-2</v>
      </c>
      <c r="D41" s="62">
        <v>14</v>
      </c>
      <c r="I41" s="33"/>
      <c r="J41" s="33"/>
    </row>
    <row r="42" spans="1:10" ht="15.75" thickBot="1" x14ac:dyDescent="0.3">
      <c r="A42" s="59" t="s">
        <v>63</v>
      </c>
      <c r="B42" s="60">
        <v>10</v>
      </c>
      <c r="C42" s="61">
        <f t="shared" si="4"/>
        <v>2.4570024570024569E-2</v>
      </c>
      <c r="D42" s="62">
        <v>15</v>
      </c>
      <c r="F42" s="31" t="s">
        <v>104</v>
      </c>
      <c r="G42" s="31"/>
      <c r="H42" s="31"/>
      <c r="I42" s="33"/>
      <c r="J42" s="33"/>
    </row>
    <row r="43" spans="1:10" ht="15.75" thickBot="1" x14ac:dyDescent="0.3">
      <c r="A43" s="47" t="s">
        <v>50</v>
      </c>
      <c r="B43" s="48">
        <v>9</v>
      </c>
      <c r="C43" s="37">
        <f t="shared" si="4"/>
        <v>2.2113022113022112E-2</v>
      </c>
      <c r="D43" s="38">
        <v>16</v>
      </c>
      <c r="F43" s="91" t="s">
        <v>111</v>
      </c>
      <c r="G43" s="91" t="s">
        <v>33</v>
      </c>
      <c r="H43" s="91" t="s">
        <v>34</v>
      </c>
    </row>
    <row r="44" spans="1:10" ht="15.75" thickBot="1" x14ac:dyDescent="0.3">
      <c r="A44" s="47" t="s">
        <v>90</v>
      </c>
      <c r="B44" s="48">
        <v>8</v>
      </c>
      <c r="C44" s="37">
        <f t="shared" si="4"/>
        <v>1.9656019656019656E-2</v>
      </c>
      <c r="D44" s="38">
        <v>17</v>
      </c>
      <c r="F44" s="95" t="s">
        <v>105</v>
      </c>
      <c r="G44" s="96">
        <v>183</v>
      </c>
      <c r="H44" s="90">
        <f t="shared" ref="H44:H52" si="6">G44/G$37</f>
        <v>0.44963144963144963</v>
      </c>
    </row>
    <row r="45" spans="1:10" ht="15.75" thickBot="1" x14ac:dyDescent="0.3">
      <c r="A45" s="47" t="s">
        <v>66</v>
      </c>
      <c r="B45" s="48">
        <v>7</v>
      </c>
      <c r="C45" s="37">
        <f t="shared" si="4"/>
        <v>1.7199017199017199E-2</v>
      </c>
      <c r="D45" s="38">
        <v>18</v>
      </c>
      <c r="E45" s="23"/>
      <c r="F45" s="88" t="s">
        <v>107</v>
      </c>
      <c r="G45" s="89">
        <v>31</v>
      </c>
      <c r="H45" s="49">
        <f t="shared" si="6"/>
        <v>7.6167076167076173E-2</v>
      </c>
    </row>
    <row r="46" spans="1:10" ht="15.75" thickBot="1" x14ac:dyDescent="0.3">
      <c r="A46" s="47" t="s">
        <v>85</v>
      </c>
      <c r="B46" s="48">
        <v>6</v>
      </c>
      <c r="C46" s="37">
        <f t="shared" si="4"/>
        <v>1.4742014742014743E-2</v>
      </c>
      <c r="D46" s="38">
        <v>19</v>
      </c>
      <c r="F46" s="88" t="s">
        <v>106</v>
      </c>
      <c r="G46" s="89">
        <v>27</v>
      </c>
      <c r="H46" s="49">
        <f t="shared" si="6"/>
        <v>6.6339066339066333E-2</v>
      </c>
    </row>
    <row r="47" spans="1:10" ht="15.75" thickBot="1" x14ac:dyDescent="0.3">
      <c r="A47" s="47" t="s">
        <v>86</v>
      </c>
      <c r="B47" s="48">
        <v>6</v>
      </c>
      <c r="C47" s="37">
        <f t="shared" si="4"/>
        <v>1.4742014742014743E-2</v>
      </c>
      <c r="D47" s="38">
        <v>20</v>
      </c>
      <c r="F47" s="88" t="s">
        <v>55</v>
      </c>
      <c r="G47" s="89">
        <v>9</v>
      </c>
      <c r="H47" s="49">
        <f t="shared" si="6"/>
        <v>2.2113022113022112E-2</v>
      </c>
    </row>
    <row r="48" spans="1:10" ht="15.75" thickBot="1" x14ac:dyDescent="0.3">
      <c r="A48" s="47" t="s">
        <v>60</v>
      </c>
      <c r="B48" s="48">
        <v>5</v>
      </c>
      <c r="C48" s="37">
        <f t="shared" si="4"/>
        <v>1.2285012285012284E-2</v>
      </c>
      <c r="D48" s="38">
        <v>21</v>
      </c>
      <c r="F48" s="88" t="s">
        <v>109</v>
      </c>
      <c r="G48" s="89">
        <v>8</v>
      </c>
      <c r="H48" s="49">
        <f t="shared" si="6"/>
        <v>1.9656019656019656E-2</v>
      </c>
    </row>
    <row r="49" spans="1:8" ht="15.75" thickBot="1" x14ac:dyDescent="0.3">
      <c r="A49" s="47" t="s">
        <v>81</v>
      </c>
      <c r="B49" s="48">
        <v>5</v>
      </c>
      <c r="C49" s="37">
        <f t="shared" si="4"/>
        <v>1.2285012285012284E-2</v>
      </c>
      <c r="D49" s="38">
        <v>22</v>
      </c>
      <c r="F49" s="88" t="s">
        <v>85</v>
      </c>
      <c r="G49" s="89">
        <v>4</v>
      </c>
      <c r="H49" s="49">
        <f t="shared" si="6"/>
        <v>9.8280098280098278E-3</v>
      </c>
    </row>
    <row r="50" spans="1:8" ht="15.75" thickBot="1" x14ac:dyDescent="0.3">
      <c r="A50" s="47" t="s">
        <v>80</v>
      </c>
      <c r="B50" s="48">
        <v>5</v>
      </c>
      <c r="C50" s="37">
        <f t="shared" si="4"/>
        <v>1.2285012285012284E-2</v>
      </c>
      <c r="D50" s="38">
        <v>23</v>
      </c>
      <c r="F50" s="88" t="s">
        <v>96</v>
      </c>
      <c r="G50" s="89">
        <v>4</v>
      </c>
      <c r="H50" s="49">
        <f t="shared" si="6"/>
        <v>9.8280098280098278E-3</v>
      </c>
    </row>
    <row r="51" spans="1:8" ht="15.75" thickBot="1" x14ac:dyDescent="0.3">
      <c r="A51" s="47" t="s">
        <v>88</v>
      </c>
      <c r="B51" s="48">
        <v>5</v>
      </c>
      <c r="C51" s="37">
        <f t="shared" si="4"/>
        <v>1.2285012285012284E-2</v>
      </c>
      <c r="D51" s="38">
        <v>24</v>
      </c>
      <c r="F51" s="86" t="s">
        <v>52</v>
      </c>
      <c r="G51" s="87">
        <v>3</v>
      </c>
      <c r="H51" s="56">
        <f t="shared" si="6"/>
        <v>7.3710073710073713E-3</v>
      </c>
    </row>
    <row r="52" spans="1:8" ht="15.75" thickBot="1" x14ac:dyDescent="0.3">
      <c r="A52" s="47" t="s">
        <v>75</v>
      </c>
      <c r="B52" s="48">
        <v>5</v>
      </c>
      <c r="C52" s="37">
        <f t="shared" si="4"/>
        <v>1.2285012285012284E-2</v>
      </c>
      <c r="D52" s="38">
        <v>25</v>
      </c>
      <c r="F52" s="97" t="s">
        <v>110</v>
      </c>
      <c r="G52" s="98">
        <v>3</v>
      </c>
      <c r="H52" s="49">
        <f t="shared" si="6"/>
        <v>7.3710073710073713E-3</v>
      </c>
    </row>
    <row r="53" spans="1:8" ht="15.75" thickBot="1" x14ac:dyDescent="0.3">
      <c r="A53" s="47" t="s">
        <v>38</v>
      </c>
      <c r="B53" s="48">
        <v>5</v>
      </c>
      <c r="C53" s="37">
        <f t="shared" si="4"/>
        <v>1.2285012285012284E-2</v>
      </c>
      <c r="D53" s="38">
        <v>26</v>
      </c>
      <c r="F53" s="97" t="s">
        <v>53</v>
      </c>
      <c r="G53" s="98">
        <v>2</v>
      </c>
      <c r="H53" s="49">
        <f t="shared" ref="H53:H56" si="7">G53/G$37</f>
        <v>4.9140049140049139E-3</v>
      </c>
    </row>
    <row r="54" spans="1:8" ht="15.75" thickBot="1" x14ac:dyDescent="0.3">
      <c r="A54" s="47" t="s">
        <v>91</v>
      </c>
      <c r="B54" s="48">
        <v>4</v>
      </c>
      <c r="C54" s="37">
        <f t="shared" si="4"/>
        <v>9.8280098280098278E-3</v>
      </c>
      <c r="D54" s="38">
        <v>27</v>
      </c>
      <c r="F54" s="86" t="s">
        <v>108</v>
      </c>
      <c r="G54" s="87">
        <v>2</v>
      </c>
      <c r="H54" s="49">
        <f t="shared" si="7"/>
        <v>4.9140049140049139E-3</v>
      </c>
    </row>
    <row r="55" spans="1:8" ht="15.75" thickBot="1" x14ac:dyDescent="0.3">
      <c r="A55" s="47" t="s">
        <v>100</v>
      </c>
      <c r="B55" s="48">
        <v>4</v>
      </c>
      <c r="C55" s="37">
        <f t="shared" si="4"/>
        <v>9.8280098280098278E-3</v>
      </c>
      <c r="D55" s="38">
        <v>28</v>
      </c>
      <c r="F55" s="88" t="s">
        <v>126</v>
      </c>
      <c r="G55" s="89">
        <v>2</v>
      </c>
      <c r="H55" s="49">
        <f t="shared" si="7"/>
        <v>4.9140049140049139E-3</v>
      </c>
    </row>
    <row r="56" spans="1:8" ht="15.75" thickBot="1" x14ac:dyDescent="0.3">
      <c r="A56" s="47" t="s">
        <v>96</v>
      </c>
      <c r="B56" s="48">
        <v>4</v>
      </c>
      <c r="C56" s="37">
        <f t="shared" si="4"/>
        <v>9.8280098280098278E-3</v>
      </c>
      <c r="D56" s="38">
        <v>29</v>
      </c>
      <c r="F56" s="99" t="s">
        <v>51</v>
      </c>
      <c r="G56" s="100">
        <v>1</v>
      </c>
      <c r="H56" s="85">
        <f t="shared" si="7"/>
        <v>2.4570024570024569E-3</v>
      </c>
    </row>
    <row r="57" spans="1:8" ht="15.75" thickBot="1" x14ac:dyDescent="0.3">
      <c r="A57" s="47" t="s">
        <v>70</v>
      </c>
      <c r="B57" s="48">
        <v>4</v>
      </c>
      <c r="C57" s="37">
        <f t="shared" si="4"/>
        <v>9.8280098280098278E-3</v>
      </c>
      <c r="D57" s="38">
        <v>30</v>
      </c>
      <c r="F57" s="92" t="s">
        <v>32</v>
      </c>
      <c r="G57" s="93">
        <f>SUM(G44:G56)</f>
        <v>279</v>
      </c>
      <c r="H57" s="94">
        <f>SUM(H44:H56)</f>
        <v>0.68550368550368568</v>
      </c>
    </row>
    <row r="58" spans="1:8" ht="15.75" thickBot="1" x14ac:dyDescent="0.3">
      <c r="A58" s="47" t="s">
        <v>95</v>
      </c>
      <c r="B58" s="48">
        <v>4</v>
      </c>
      <c r="C58" s="37">
        <f t="shared" si="4"/>
        <v>9.8280098280098278E-3</v>
      </c>
      <c r="D58" s="38">
        <v>31</v>
      </c>
      <c r="F58" s="33"/>
      <c r="G58" s="33"/>
      <c r="H58" s="33"/>
    </row>
    <row r="59" spans="1:8" ht="15.75" thickBot="1" x14ac:dyDescent="0.3">
      <c r="A59" s="47" t="s">
        <v>39</v>
      </c>
      <c r="B59" s="48">
        <v>4</v>
      </c>
      <c r="C59" s="37">
        <f t="shared" si="4"/>
        <v>9.8280098280098278E-3</v>
      </c>
      <c r="D59" s="38">
        <v>32</v>
      </c>
      <c r="F59" s="33"/>
      <c r="G59" s="33"/>
      <c r="H59" s="33"/>
    </row>
    <row r="60" spans="1:8" ht="15.75" thickBot="1" x14ac:dyDescent="0.3">
      <c r="A60" s="47" t="s">
        <v>82</v>
      </c>
      <c r="B60" s="48">
        <v>4</v>
      </c>
      <c r="C60" s="37">
        <f t="shared" ref="C60:C91" si="8">B60/$B$103</f>
        <v>9.8280098280098278E-3</v>
      </c>
      <c r="D60" s="38">
        <v>33</v>
      </c>
      <c r="F60" s="33"/>
      <c r="G60" s="33"/>
      <c r="H60" s="33"/>
    </row>
    <row r="61" spans="1:8" ht="15.75" thickBot="1" x14ac:dyDescent="0.3">
      <c r="A61" s="47" t="s">
        <v>115</v>
      </c>
      <c r="B61" s="48">
        <v>4</v>
      </c>
      <c r="C61" s="37">
        <f t="shared" si="8"/>
        <v>9.8280098280098278E-3</v>
      </c>
      <c r="D61" s="38">
        <v>34</v>
      </c>
    </row>
    <row r="62" spans="1:8" ht="15.75" thickBot="1" x14ac:dyDescent="0.3">
      <c r="A62" s="47" t="s">
        <v>101</v>
      </c>
      <c r="B62" s="48">
        <v>3</v>
      </c>
      <c r="C62" s="37">
        <f t="shared" si="8"/>
        <v>7.3710073710073713E-3</v>
      </c>
      <c r="D62" s="38">
        <v>35</v>
      </c>
    </row>
    <row r="63" spans="1:8" ht="15.75" thickBot="1" x14ac:dyDescent="0.3">
      <c r="A63" s="47" t="s">
        <v>53</v>
      </c>
      <c r="B63" s="48">
        <v>3</v>
      </c>
      <c r="C63" s="37">
        <f t="shared" si="8"/>
        <v>7.3710073710073713E-3</v>
      </c>
      <c r="D63" s="38">
        <v>36</v>
      </c>
    </row>
    <row r="64" spans="1:8" ht="15.75" thickBot="1" x14ac:dyDescent="0.3">
      <c r="A64" s="47" t="s">
        <v>65</v>
      </c>
      <c r="B64" s="48">
        <v>3</v>
      </c>
      <c r="C64" s="37">
        <f t="shared" si="8"/>
        <v>7.3710073710073713E-3</v>
      </c>
      <c r="D64" s="38">
        <v>37</v>
      </c>
    </row>
    <row r="65" spans="1:7" ht="15.75" thickBot="1" x14ac:dyDescent="0.3">
      <c r="A65" s="47" t="s">
        <v>59</v>
      </c>
      <c r="B65" s="48">
        <v>3</v>
      </c>
      <c r="C65" s="37">
        <f t="shared" si="8"/>
        <v>7.3710073710073713E-3</v>
      </c>
      <c r="D65" s="38">
        <v>38</v>
      </c>
    </row>
    <row r="66" spans="1:7" ht="15.75" thickBot="1" x14ac:dyDescent="0.3">
      <c r="A66" s="47" t="s">
        <v>97</v>
      </c>
      <c r="B66" s="48">
        <v>3</v>
      </c>
      <c r="C66" s="37">
        <f t="shared" si="8"/>
        <v>7.3710073710073713E-3</v>
      </c>
      <c r="D66" s="38">
        <v>39</v>
      </c>
    </row>
    <row r="67" spans="1:7" ht="15.75" thickBot="1" x14ac:dyDescent="0.3">
      <c r="A67" s="47" t="s">
        <v>42</v>
      </c>
      <c r="B67" s="48">
        <v>3</v>
      </c>
      <c r="C67" s="37">
        <f t="shared" si="8"/>
        <v>7.3710073710073713E-3</v>
      </c>
      <c r="D67" s="38">
        <v>40</v>
      </c>
    </row>
    <row r="68" spans="1:7" ht="15.75" thickBot="1" x14ac:dyDescent="0.3">
      <c r="A68" s="47" t="s">
        <v>121</v>
      </c>
      <c r="B68" s="48">
        <v>3</v>
      </c>
      <c r="C68" s="37">
        <f t="shared" si="8"/>
        <v>7.3710073710073713E-3</v>
      </c>
      <c r="D68" s="38">
        <v>41</v>
      </c>
    </row>
    <row r="69" spans="1:7" ht="15.75" thickBot="1" x14ac:dyDescent="0.3">
      <c r="A69" s="47" t="s">
        <v>73</v>
      </c>
      <c r="B69" s="48">
        <v>3</v>
      </c>
      <c r="C69" s="37">
        <f t="shared" si="8"/>
        <v>7.3710073710073713E-3</v>
      </c>
      <c r="D69" s="38">
        <v>42</v>
      </c>
    </row>
    <row r="70" spans="1:7" ht="15.75" thickBot="1" x14ac:dyDescent="0.3">
      <c r="A70" s="47" t="s">
        <v>99</v>
      </c>
      <c r="B70" s="48">
        <v>3</v>
      </c>
      <c r="C70" s="37">
        <f t="shared" si="8"/>
        <v>7.3710073710073713E-3</v>
      </c>
      <c r="D70" s="38">
        <v>43</v>
      </c>
    </row>
    <row r="71" spans="1:7" ht="15.75" thickBot="1" x14ac:dyDescent="0.3">
      <c r="A71" s="47" t="s">
        <v>68</v>
      </c>
      <c r="B71" s="48">
        <v>3</v>
      </c>
      <c r="C71" s="37">
        <f t="shared" si="8"/>
        <v>7.3710073710073713E-3</v>
      </c>
      <c r="D71" s="38">
        <v>44</v>
      </c>
    </row>
    <row r="72" spans="1:7" ht="15.75" thickBot="1" x14ac:dyDescent="0.3">
      <c r="A72" s="47" t="s">
        <v>84</v>
      </c>
      <c r="B72" s="48">
        <v>3</v>
      </c>
      <c r="C72" s="37">
        <f t="shared" si="8"/>
        <v>7.3710073710073713E-3</v>
      </c>
      <c r="D72" s="38">
        <v>45</v>
      </c>
    </row>
    <row r="73" spans="1:7" ht="15.75" thickBot="1" x14ac:dyDescent="0.3">
      <c r="A73" s="47" t="s">
        <v>116</v>
      </c>
      <c r="B73" s="48">
        <v>2</v>
      </c>
      <c r="C73" s="37">
        <f t="shared" si="8"/>
        <v>4.9140049140049139E-3</v>
      </c>
      <c r="D73" s="38">
        <v>46</v>
      </c>
    </row>
    <row r="74" spans="1:7" ht="15.75" thickBot="1" x14ac:dyDescent="0.3">
      <c r="A74" s="47" t="s">
        <v>122</v>
      </c>
      <c r="B74" s="48">
        <v>2</v>
      </c>
      <c r="C74" s="37">
        <f t="shared" si="8"/>
        <v>4.9140049140049139E-3</v>
      </c>
      <c r="D74" s="38">
        <v>47</v>
      </c>
      <c r="G74" s="11"/>
    </row>
    <row r="75" spans="1:7" ht="15.75" thickBot="1" x14ac:dyDescent="0.3">
      <c r="A75" s="47" t="s">
        <v>52</v>
      </c>
      <c r="B75" s="48">
        <v>2</v>
      </c>
      <c r="C75" s="37">
        <f t="shared" si="8"/>
        <v>4.9140049140049139E-3</v>
      </c>
      <c r="D75" s="38">
        <v>48</v>
      </c>
    </row>
    <row r="76" spans="1:7" ht="15.75" thickBot="1" x14ac:dyDescent="0.3">
      <c r="A76" s="47" t="s">
        <v>78</v>
      </c>
      <c r="B76" s="48">
        <v>2</v>
      </c>
      <c r="C76" s="37">
        <f t="shared" si="8"/>
        <v>4.9140049140049139E-3</v>
      </c>
      <c r="D76" s="38">
        <v>49</v>
      </c>
    </row>
    <row r="77" spans="1:7" ht="15.75" thickBot="1" x14ac:dyDescent="0.3">
      <c r="A77" s="47" t="s">
        <v>123</v>
      </c>
      <c r="B77" s="48">
        <v>2</v>
      </c>
      <c r="C77" s="37">
        <f t="shared" si="8"/>
        <v>4.9140049140049139E-3</v>
      </c>
      <c r="D77" s="38">
        <v>50</v>
      </c>
    </row>
    <row r="78" spans="1:7" ht="15.75" thickBot="1" x14ac:dyDescent="0.3">
      <c r="A78" s="47" t="s">
        <v>64</v>
      </c>
      <c r="B78" s="48">
        <v>2</v>
      </c>
      <c r="C78" s="37">
        <f t="shared" si="8"/>
        <v>4.9140049140049139E-3</v>
      </c>
      <c r="D78" s="38">
        <v>51</v>
      </c>
    </row>
    <row r="79" spans="1:7" ht="15.75" thickBot="1" x14ac:dyDescent="0.3">
      <c r="A79" s="47" t="s">
        <v>56</v>
      </c>
      <c r="B79" s="48">
        <v>2</v>
      </c>
      <c r="C79" s="37">
        <f t="shared" si="8"/>
        <v>4.9140049140049139E-3</v>
      </c>
      <c r="D79" s="38">
        <v>52</v>
      </c>
    </row>
    <row r="80" spans="1:7" ht="15.75" thickBot="1" x14ac:dyDescent="0.3">
      <c r="A80" s="47" t="s">
        <v>45</v>
      </c>
      <c r="B80" s="48">
        <v>2</v>
      </c>
      <c r="C80" s="37">
        <f t="shared" si="8"/>
        <v>4.9140049140049139E-3</v>
      </c>
      <c r="D80" s="38">
        <v>53</v>
      </c>
    </row>
    <row r="81" spans="1:4" ht="15.75" thickBot="1" x14ac:dyDescent="0.3">
      <c r="A81" s="47" t="s">
        <v>92</v>
      </c>
      <c r="B81" s="48">
        <v>2</v>
      </c>
      <c r="C81" s="37">
        <f t="shared" si="8"/>
        <v>4.9140049140049139E-3</v>
      </c>
      <c r="D81" s="38">
        <v>54</v>
      </c>
    </row>
    <row r="82" spans="1:4" ht="15.75" thickBot="1" x14ac:dyDescent="0.3">
      <c r="A82" s="47" t="s">
        <v>40</v>
      </c>
      <c r="B82" s="48">
        <v>2</v>
      </c>
      <c r="C82" s="37">
        <f t="shared" si="8"/>
        <v>4.9140049140049139E-3</v>
      </c>
      <c r="D82" s="38">
        <v>55</v>
      </c>
    </row>
    <row r="83" spans="1:4" ht="15.75" thickBot="1" x14ac:dyDescent="0.3">
      <c r="A83" s="47" t="s">
        <v>61</v>
      </c>
      <c r="B83" s="48">
        <v>2</v>
      </c>
      <c r="C83" s="37">
        <f t="shared" si="8"/>
        <v>4.9140049140049139E-3</v>
      </c>
      <c r="D83" s="38">
        <v>56</v>
      </c>
    </row>
    <row r="84" spans="1:4" ht="15.75" thickBot="1" x14ac:dyDescent="0.3">
      <c r="A84" s="47" t="s">
        <v>37</v>
      </c>
      <c r="B84" s="48">
        <v>2</v>
      </c>
      <c r="C84" s="37">
        <f t="shared" si="8"/>
        <v>4.9140049140049139E-3</v>
      </c>
      <c r="D84" s="38">
        <v>57</v>
      </c>
    </row>
    <row r="85" spans="1:4" ht="15.75" thickBot="1" x14ac:dyDescent="0.3">
      <c r="A85" s="47" t="s">
        <v>87</v>
      </c>
      <c r="B85" s="48">
        <v>2</v>
      </c>
      <c r="C85" s="37">
        <f t="shared" si="8"/>
        <v>4.9140049140049139E-3</v>
      </c>
      <c r="D85" s="38">
        <v>58</v>
      </c>
    </row>
    <row r="86" spans="1:4" ht="15.75" thickBot="1" x14ac:dyDescent="0.3">
      <c r="A86" s="47" t="s">
        <v>72</v>
      </c>
      <c r="B86" s="48">
        <v>1</v>
      </c>
      <c r="C86" s="37">
        <f t="shared" si="8"/>
        <v>2.4570024570024569E-3</v>
      </c>
      <c r="D86" s="38">
        <v>59</v>
      </c>
    </row>
    <row r="87" spans="1:4" ht="15.75" thickBot="1" x14ac:dyDescent="0.3">
      <c r="A87" s="47" t="s">
        <v>89</v>
      </c>
      <c r="B87" s="48">
        <v>1</v>
      </c>
      <c r="C87" s="37">
        <f t="shared" si="8"/>
        <v>2.4570024570024569E-3</v>
      </c>
      <c r="D87" s="38">
        <v>60</v>
      </c>
    </row>
    <row r="88" spans="1:4" ht="15.75" thickBot="1" x14ac:dyDescent="0.3">
      <c r="A88" s="47" t="s">
        <v>83</v>
      </c>
      <c r="B88" s="48">
        <v>1</v>
      </c>
      <c r="C88" s="37">
        <f t="shared" si="8"/>
        <v>2.4570024570024569E-3</v>
      </c>
      <c r="D88" s="38">
        <v>61</v>
      </c>
    </row>
    <row r="89" spans="1:4" ht="15.75" thickBot="1" x14ac:dyDescent="0.3">
      <c r="A89" s="47" t="s">
        <v>117</v>
      </c>
      <c r="B89" s="48">
        <v>1</v>
      </c>
      <c r="C89" s="37">
        <f t="shared" si="8"/>
        <v>2.4570024570024569E-3</v>
      </c>
      <c r="D89" s="38">
        <v>62</v>
      </c>
    </row>
    <row r="90" spans="1:4" ht="15.75" thickBot="1" x14ac:dyDescent="0.3">
      <c r="A90" s="47" t="s">
        <v>118</v>
      </c>
      <c r="B90" s="48">
        <v>1</v>
      </c>
      <c r="C90" s="37">
        <f t="shared" si="8"/>
        <v>2.4570024570024569E-3</v>
      </c>
      <c r="D90" s="38">
        <v>63</v>
      </c>
    </row>
    <row r="91" spans="1:4" ht="15.75" thickBot="1" x14ac:dyDescent="0.3">
      <c r="A91" s="47" t="s">
        <v>103</v>
      </c>
      <c r="B91" s="48">
        <v>1</v>
      </c>
      <c r="C91" s="37">
        <f t="shared" si="8"/>
        <v>2.4570024570024569E-3</v>
      </c>
      <c r="D91" s="38">
        <v>64</v>
      </c>
    </row>
    <row r="92" spans="1:4" ht="15.75" thickBot="1" x14ac:dyDescent="0.3">
      <c r="A92" s="47" t="s">
        <v>119</v>
      </c>
      <c r="B92" s="48">
        <v>1</v>
      </c>
      <c r="C92" s="37">
        <f>B92/$B$103</f>
        <v>2.4570024570024569E-3</v>
      </c>
      <c r="D92" s="38">
        <v>65</v>
      </c>
    </row>
    <row r="93" spans="1:4" ht="15.75" thickBot="1" x14ac:dyDescent="0.3">
      <c r="A93" s="47" t="s">
        <v>67</v>
      </c>
      <c r="B93" s="48">
        <v>1</v>
      </c>
      <c r="C93" s="37">
        <f>B93/$B$103</f>
        <v>2.4570024570024569E-3</v>
      </c>
      <c r="D93" s="38">
        <v>66</v>
      </c>
    </row>
    <row r="94" spans="1:4" ht="15.75" thickBot="1" x14ac:dyDescent="0.3">
      <c r="A94" s="47" t="s">
        <v>124</v>
      </c>
      <c r="B94" s="48">
        <v>1</v>
      </c>
      <c r="C94" s="37">
        <f>B94/$B$103</f>
        <v>2.4570024570024569E-3</v>
      </c>
      <c r="D94" s="38">
        <v>67</v>
      </c>
    </row>
    <row r="95" spans="1:4" ht="15.75" thickBot="1" x14ac:dyDescent="0.3">
      <c r="A95" s="47" t="s">
        <v>57</v>
      </c>
      <c r="B95" s="48">
        <v>1</v>
      </c>
      <c r="C95" s="37">
        <f>B95/$B$103</f>
        <v>2.4570024570024569E-3</v>
      </c>
      <c r="D95" s="38">
        <v>68</v>
      </c>
    </row>
    <row r="96" spans="1:4" ht="15.75" thickBot="1" x14ac:dyDescent="0.3">
      <c r="A96" s="47" t="s">
        <v>98</v>
      </c>
      <c r="B96" s="48">
        <v>1</v>
      </c>
      <c r="C96" s="37">
        <f>B96/$B$103</f>
        <v>2.4570024570024569E-3</v>
      </c>
      <c r="D96" s="38">
        <v>69</v>
      </c>
    </row>
    <row r="97" spans="1:4" ht="15.75" thickBot="1" x14ac:dyDescent="0.3">
      <c r="A97" s="47" t="s">
        <v>58</v>
      </c>
      <c r="B97" s="48">
        <v>1</v>
      </c>
      <c r="C97" s="37">
        <f>B97/$B$103</f>
        <v>2.4570024570024569E-3</v>
      </c>
      <c r="D97" s="38">
        <v>70</v>
      </c>
    </row>
    <row r="98" spans="1:4" ht="15.75" thickBot="1" x14ac:dyDescent="0.3">
      <c r="A98" s="47" t="s">
        <v>125</v>
      </c>
      <c r="B98" s="48">
        <v>1</v>
      </c>
      <c r="C98" s="37">
        <f>B98/$B$103</f>
        <v>2.4570024570024569E-3</v>
      </c>
      <c r="D98" s="38">
        <v>71</v>
      </c>
    </row>
    <row r="99" spans="1:4" ht="15.75" thickBot="1" x14ac:dyDescent="0.3">
      <c r="A99" s="47" t="s">
        <v>47</v>
      </c>
      <c r="B99" s="48">
        <v>1</v>
      </c>
      <c r="C99" s="37">
        <f>B99/$B$103</f>
        <v>2.4570024570024569E-3</v>
      </c>
      <c r="D99" s="38">
        <v>72</v>
      </c>
    </row>
    <row r="100" spans="1:4" ht="15.75" thickBot="1" x14ac:dyDescent="0.3">
      <c r="A100" s="47" t="s">
        <v>51</v>
      </c>
      <c r="B100" s="48">
        <v>1</v>
      </c>
      <c r="C100" s="37">
        <f>B100/$B$103</f>
        <v>2.4570024570024569E-3</v>
      </c>
      <c r="D100" s="38">
        <v>73</v>
      </c>
    </row>
    <row r="101" spans="1:4" ht="15.75" thickBot="1" x14ac:dyDescent="0.3">
      <c r="A101" s="47" t="s">
        <v>120</v>
      </c>
      <c r="B101" s="48">
        <v>1</v>
      </c>
      <c r="C101" s="37">
        <f>B101/$B$103</f>
        <v>2.4570024570024569E-3</v>
      </c>
      <c r="D101" s="38">
        <v>74</v>
      </c>
    </row>
    <row r="102" spans="1:4" ht="15.75" thickBot="1" x14ac:dyDescent="0.3">
      <c r="A102" s="35" t="s">
        <v>49</v>
      </c>
      <c r="B102" s="36">
        <v>39</v>
      </c>
      <c r="C102" s="37">
        <f>B102/$B$103</f>
        <v>9.5823095823095825E-2</v>
      </c>
      <c r="D102" s="38"/>
    </row>
    <row r="103" spans="1:4" ht="15.75" thickBot="1" x14ac:dyDescent="0.3">
      <c r="A103" s="42"/>
      <c r="B103" s="43">
        <f>SUM(B28:B102)</f>
        <v>407</v>
      </c>
      <c r="C103" s="55"/>
      <c r="D103" s="55"/>
    </row>
  </sheetData>
  <sortState ref="F28:H35">
    <sortCondition descending="1" ref="G28:G35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2020-10-11T14:43:47Z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