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30" sheetId="1" r:id="rId1"/>
  </sheets>
  <definedNames>
    <definedName name="_xlnm._FilterDatabase" localSheetId="0" hidden="1">'20200930'!$A$27:$D$81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C28" i="1" l="1"/>
  <c r="C32" i="1"/>
  <c r="C36" i="1"/>
  <c r="C40" i="1"/>
  <c r="C44" i="1"/>
  <c r="C48" i="1"/>
  <c r="C52" i="1"/>
  <c r="C56" i="1"/>
  <c r="C60" i="1"/>
  <c r="C68" i="1"/>
  <c r="C76" i="1"/>
  <c r="C84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64" i="1"/>
  <c r="C72" i="1"/>
  <c r="C80" i="1"/>
  <c r="C88" i="1"/>
  <c r="C92" i="1"/>
  <c r="C93" i="1" l="1"/>
  <c r="B12" i="1"/>
  <c r="E18" i="1" l="1"/>
  <c r="C23" i="1" s="1"/>
  <c r="C22" i="1" l="1"/>
  <c r="G37" i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<sst xmlns="http://schemas.openxmlformats.org/spreadsheetml/2006/main" count="114" uniqueCount="109">
  <si>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</si>
  <si>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</si>
  <si>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</si>
  <si>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</si>
  <si>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</si>
  <si>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</si>
  <si>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</si>
  <si>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</si>
  <si>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</si>
  <si>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</si>
  <si>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</si>
  <si>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</si>
  <si>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</si>
  <si>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</si>
  <si>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</si>
  <si>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</si>
  <si>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</si>
  <si>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</si>
  <si>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</si>
  <si>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</si>
  <si>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</si>
  <si>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</si>
  <si>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</si>
  <si>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</si>
  <si>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</si>
  <si>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</si>
  <si>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</si>
  <si>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</si>
  <si>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</si>
  <si>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</si>
  <si>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</si>
  <si>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</si>
  <si>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</si>
  <si>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</si>
  <si>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</si>
  <si>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</si>
  <si>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</si>
  <si>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</si>
  <si>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Oliver</t>
  </si>
  <si>
    <t>Alcorisa</t>
  </si>
  <si>
    <t>Valdespartera-Montecanal</t>
  </si>
  <si>
    <t>Sagasta-Ruiseñores</t>
  </si>
  <si>
    <t>Delicias Norte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</si>
  <si>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</si>
  <si>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</si>
  <si>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</si>
  <si>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</si>
  <si>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</si>
  <si>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Actur Sur</t>
  </si>
  <si>
    <t>Miralbueno-Garrapinillos</t>
  </si>
  <si>
    <t>Torre Ramona</t>
  </si>
  <si>
    <t>Actur Norte</t>
  </si>
  <si>
    <t>Venecia</t>
  </si>
  <si>
    <t>Santa Isabel</t>
  </si>
  <si>
    <t>Valdefierro</t>
  </si>
  <si>
    <t>Calatayud Urbana</t>
  </si>
  <si>
    <t>Romareda - Seminario</t>
  </si>
  <si>
    <t>Casetas</t>
  </si>
  <si>
    <t>Teruel Ensanche</t>
  </si>
  <si>
    <t>OTROS/NO IdeNTIFICADO</t>
  </si>
  <si>
    <t>Ejea de los Caballeros</t>
  </si>
  <si>
    <t>Zona básica de salud no identificada</t>
  </si>
  <si>
    <t>Épila</t>
  </si>
  <si>
    <t>Delicias Sur</t>
  </si>
  <si>
    <t>Las Fuentes Norte</t>
  </si>
  <si>
    <t>Tarazona</t>
  </si>
  <si>
    <t>Teruel Centro</t>
  </si>
  <si>
    <t>Independencia</t>
  </si>
  <si>
    <t>Fernando El Católico</t>
  </si>
  <si>
    <t>Hernán Cortés</t>
  </si>
  <si>
    <t>Barbastro</t>
  </si>
  <si>
    <t>Alcañiz</t>
  </si>
  <si>
    <t>Cella</t>
  </si>
  <si>
    <t>Fraga</t>
  </si>
  <si>
    <t>La Almunia de Doña Godina</t>
  </si>
  <si>
    <t>San José Sur</t>
  </si>
  <si>
    <t>Híjar</t>
  </si>
  <si>
    <t>Bombarda</t>
  </si>
  <si>
    <t>Andorra</t>
  </si>
  <si>
    <t>Utebo</t>
  </si>
  <si>
    <t>Zuera</t>
  </si>
  <si>
    <t>Madre Vedruna-Miraflores</t>
  </si>
  <si>
    <t>Calanda</t>
  </si>
  <si>
    <t>Rebolería</t>
  </si>
  <si>
    <t>Almudévar</t>
  </si>
  <si>
    <t>Distribución por edad y sexo: en 2 casos confirmado no ha sido posible identificar la edad o el sexo</t>
  </si>
  <si>
    <t>Distribución por provincias: en 7 casos confirmados no ha sido posible identificar la provincia de procedencia</t>
  </si>
  <si>
    <t>Distribución por síntomas: en 1 caso confirmado no ha sido posible identificar la existencia o no de sintomatología</t>
  </si>
  <si>
    <t>Distribución por Sector Sanitario: en 21 casos confirmado no ha sido posible identificar el sector sanitario.</t>
  </si>
  <si>
    <t>Distribución por Zona Básica de Salud (ZBS): en 21 casos confirmado no ha sido posible identificar la zona básica de salud.</t>
  </si>
  <si>
    <t>Torrero La Paz</t>
  </si>
  <si>
    <t>Gallur</t>
  </si>
  <si>
    <t>Daroca</t>
  </si>
  <si>
    <t>Borja</t>
  </si>
  <si>
    <t>Bujaraloz</t>
  </si>
  <si>
    <t>Calatayud Rural</t>
  </si>
  <si>
    <t>Cariñena</t>
  </si>
  <si>
    <t>Jaca</t>
  </si>
  <si>
    <t>Tauste</t>
  </si>
  <si>
    <t>Villamayor</t>
  </si>
  <si>
    <t>Castejón de Sos</t>
  </si>
  <si>
    <t>María dde Huerva</t>
  </si>
  <si>
    <t>Santa Eulalia del Campo</t>
  </si>
  <si>
    <t>Monzón Urbano</t>
  </si>
  <si>
    <t>San José Centro</t>
  </si>
  <si>
    <t>Albarracín</t>
  </si>
  <si>
    <t>Alfajarín</t>
  </si>
  <si>
    <t>Alagón</t>
  </si>
  <si>
    <t>Binéfar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</si>
</sst>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5" xfId="0" applyNumberFormat="1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0" fontId="8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9" fillId="8" borderId="16" xfId="0" applyFont="1" applyFill="1" applyBorder="1" applyAlignment="1">
      <alignment horizontal="left"/>
    </xf>
    <xf numFmtId="0" fontId="9" fillId="8" borderId="6" xfId="0" applyNumberFormat="1" applyFont="1" applyFill="1" applyBorder="1"/>
    <xf numFmtId="10" fontId="9" fillId="8" borderId="17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horizontal="right" vertical="center"/>
    </xf>
    <xf numFmtId="10" fontId="8" fillId="10" borderId="1" xfId="1" applyNumberFormat="1" applyFont="1" applyFill="1" applyBorder="1"/>
    <xf numFmtId="0" fontId="8" fillId="10" borderId="1" xfId="0" applyFont="1" applyFill="1" applyBorder="1"/>
    <xf numFmtId="0" fontId="0" fillId="0" borderId="0" xfId="0" applyBorder="1"/>
    <xf numFmtId="0" fontId="9" fillId="0" borderId="16" xfId="0" applyFont="1" applyFill="1" applyBorder="1" applyAlignment="1">
      <alignment horizontal="left"/>
    </xf>
    <xf numFmtId="0" fontId="9" fillId="0" borderId="6" xfId="0" applyNumberFormat="1" applyFont="1" applyFill="1" applyBorder="1"/>
    <xf numFmtId="10" fontId="9" fillId="0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9" fillId="4" borderId="16" xfId="0" applyFont="1" applyFill="1" applyBorder="1" applyAlignment="1">
      <alignment horizontal="left"/>
    </xf>
    <xf numFmtId="0" fontId="9" fillId="4" borderId="6" xfId="0" applyNumberFormat="1" applyFont="1" applyFill="1" applyBorder="1"/>
    <xf numFmtId="10" fontId="9" fillId="4" borderId="17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7" zoomScaleNormal="100" workbookViewId="0">
      <selection activeCell="O1" sqref="O1:P104857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69" t="s">
        <v>85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0</v>
      </c>
      <c r="C3" s="29">
        <v>0</v>
      </c>
      <c r="D3" s="9">
        <f>B3+C3</f>
        <v>0</v>
      </c>
      <c r="E3" s="18">
        <f>D3/$D$12</f>
        <v>0</v>
      </c>
      <c r="F3" s="4">
        <f>E3</f>
        <v>0</v>
      </c>
    </row>
    <row r="4" spans="1:6" ht="15" customHeight="1" thickBot="1" x14ac:dyDescent="0.3">
      <c r="A4" s="1" t="s">
        <v>5</v>
      </c>
      <c r="B4" s="30">
        <v>17</v>
      </c>
      <c r="C4" s="24">
        <v>18</v>
      </c>
      <c r="D4" s="9">
        <f t="shared" ref="D4:D11" si="0">B4+C4</f>
        <v>35</v>
      </c>
      <c r="E4" s="18">
        <f t="shared" ref="E4:E11" si="1">D4/$D$12</f>
        <v>0.125</v>
      </c>
      <c r="F4" s="56">
        <f>F3+E4</f>
        <v>0.125</v>
      </c>
    </row>
    <row r="5" spans="1:6" ht="15" customHeight="1" thickBot="1" x14ac:dyDescent="0.3">
      <c r="A5" s="1" t="s">
        <v>6</v>
      </c>
      <c r="B5" s="30">
        <v>25</v>
      </c>
      <c r="C5" s="24">
        <v>25</v>
      </c>
      <c r="D5" s="9">
        <f t="shared" si="0"/>
        <v>50</v>
      </c>
      <c r="E5" s="18">
        <f t="shared" si="1"/>
        <v>0.17857142857142858</v>
      </c>
      <c r="F5" s="4">
        <f>F4+E5</f>
        <v>0.3035714285714286</v>
      </c>
    </row>
    <row r="6" spans="1:6" ht="15" customHeight="1" thickBot="1" x14ac:dyDescent="0.3">
      <c r="A6" s="1" t="s">
        <v>7</v>
      </c>
      <c r="B6" s="30">
        <v>9</v>
      </c>
      <c r="C6" s="24">
        <v>14</v>
      </c>
      <c r="D6" s="9">
        <f t="shared" si="0"/>
        <v>23</v>
      </c>
      <c r="E6" s="18">
        <f t="shared" si="1"/>
        <v>8.2142857142857142E-2</v>
      </c>
      <c r="F6" s="10">
        <f t="shared" ref="F6:F11" si="2">F5+E6</f>
        <v>0.38571428571428573</v>
      </c>
    </row>
    <row r="7" spans="1:6" ht="15" customHeight="1" thickBot="1" x14ac:dyDescent="0.3">
      <c r="A7" s="1" t="s">
        <v>8</v>
      </c>
      <c r="B7" s="30">
        <v>21</v>
      </c>
      <c r="C7" s="24">
        <v>25</v>
      </c>
      <c r="D7" s="9">
        <f t="shared" si="0"/>
        <v>46</v>
      </c>
      <c r="E7" s="18">
        <f t="shared" si="1"/>
        <v>0.16428571428571428</v>
      </c>
      <c r="F7" s="10">
        <f t="shared" si="2"/>
        <v>0.55000000000000004</v>
      </c>
    </row>
    <row r="8" spans="1:6" ht="15" customHeight="1" thickBot="1" x14ac:dyDescent="0.3">
      <c r="A8" s="1" t="s">
        <v>9</v>
      </c>
      <c r="B8" s="30">
        <v>26</v>
      </c>
      <c r="C8" s="24">
        <v>25</v>
      </c>
      <c r="D8" s="9">
        <f t="shared" si="0"/>
        <v>51</v>
      </c>
      <c r="E8" s="18">
        <f t="shared" si="1"/>
        <v>0.18214285714285713</v>
      </c>
      <c r="F8" s="4">
        <f t="shared" si="2"/>
        <v>0.73214285714285721</v>
      </c>
    </row>
    <row r="9" spans="1:6" ht="15" customHeight="1" thickBot="1" x14ac:dyDescent="0.3">
      <c r="A9" s="1" t="s">
        <v>10</v>
      </c>
      <c r="B9" s="30">
        <v>15</v>
      </c>
      <c r="C9" s="24">
        <v>16</v>
      </c>
      <c r="D9" s="9">
        <f t="shared" si="0"/>
        <v>31</v>
      </c>
      <c r="E9" s="18">
        <f t="shared" si="1"/>
        <v>0.11071428571428571</v>
      </c>
      <c r="F9" s="4">
        <f t="shared" si="2"/>
        <v>0.84285714285714297</v>
      </c>
    </row>
    <row r="10" spans="1:6" ht="15" customHeight="1" thickBot="1" x14ac:dyDescent="0.3">
      <c r="A10" s="1" t="s">
        <v>11</v>
      </c>
      <c r="B10" s="30">
        <v>6</v>
      </c>
      <c r="C10" s="24">
        <v>11</v>
      </c>
      <c r="D10" s="9">
        <f t="shared" si="0"/>
        <v>17</v>
      </c>
      <c r="E10" s="18">
        <f t="shared" si="1"/>
        <v>6.0714285714285714E-2</v>
      </c>
      <c r="F10" s="4">
        <f t="shared" si="2"/>
        <v>0.90357142857142869</v>
      </c>
    </row>
    <row r="11" spans="1:6" ht="15" customHeight="1" thickBot="1" x14ac:dyDescent="0.3">
      <c r="A11" s="1" t="s">
        <v>12</v>
      </c>
      <c r="B11" s="30">
        <v>12</v>
      </c>
      <c r="C11" s="24">
        <v>15</v>
      </c>
      <c r="D11" s="9">
        <f t="shared" si="0"/>
        <v>27</v>
      </c>
      <c r="E11" s="22">
        <f t="shared" si="1"/>
        <v>9.6428571428571433E-2</v>
      </c>
      <c r="F11" s="4">
        <f t="shared" si="2"/>
        <v>1.0000000000000002</v>
      </c>
    </row>
    <row r="12" spans="1:6" ht="15" customHeight="1" thickBot="1" x14ac:dyDescent="0.3">
      <c r="A12" s="46" t="s">
        <v>32</v>
      </c>
      <c r="B12" s="47">
        <f>SUM(B3:B11)</f>
        <v>131</v>
      </c>
      <c r="C12" s="47">
        <f>SUM(C3:C11)</f>
        <v>149</v>
      </c>
      <c r="D12" s="48">
        <f>SUM(D3:D11)</f>
        <v>280</v>
      </c>
    </row>
    <row r="13" spans="1:6" ht="15" customHeight="1" x14ac:dyDescent="0.25">
      <c r="A13" s="5"/>
      <c r="B13" s="8">
        <f>B12/D12</f>
        <v>0.46785714285714286</v>
      </c>
      <c r="C13" s="8">
        <f>C12/D12</f>
        <v>0.53214285714285714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69" t="s">
        <v>86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59</v>
      </c>
      <c r="E17" s="13" t="s">
        <v>3</v>
      </c>
      <c r="G17" s="71" t="s">
        <v>22</v>
      </c>
      <c r="H17" s="72"/>
      <c r="I17" s="73"/>
    </row>
    <row r="18" spans="1:10" ht="15.75" thickBot="1" x14ac:dyDescent="0.3">
      <c r="A18" s="25">
        <v>41</v>
      </c>
      <c r="B18" s="26">
        <v>30</v>
      </c>
      <c r="C18" s="26">
        <v>204</v>
      </c>
      <c r="D18" s="27">
        <v>7</v>
      </c>
      <c r="E18" s="2">
        <f>SUM(A18:D18)</f>
        <v>282</v>
      </c>
      <c r="G18" s="74">
        <v>3.9E-2</v>
      </c>
      <c r="H18" s="72"/>
      <c r="I18" s="73"/>
    </row>
    <row r="19" spans="1:10" ht="15.75" thickBot="1" x14ac:dyDescent="0.3">
      <c r="A19" s="19">
        <f>A18/$E$18</f>
        <v>0.1453900709219858</v>
      </c>
      <c r="B19" s="19">
        <f t="shared" ref="B19:D19" si="3">B18/$E$18</f>
        <v>0.10638297872340426</v>
      </c>
      <c r="C19" s="19">
        <f t="shared" si="3"/>
        <v>0.72340425531914898</v>
      </c>
      <c r="D19" s="19">
        <f t="shared" si="3"/>
        <v>2.4822695035460994E-2</v>
      </c>
      <c r="E19" s="2"/>
    </row>
    <row r="20" spans="1:10" ht="15.75" thickBot="1" x14ac:dyDescent="0.3">
      <c r="G20" s="71" t="s">
        <v>36</v>
      </c>
      <c r="H20" s="72"/>
      <c r="I20" s="73"/>
    </row>
    <row r="21" spans="1:10" ht="15.75" thickBot="1" x14ac:dyDescent="0.3">
      <c r="A21" s="70" t="s">
        <v>87</v>
      </c>
      <c r="G21" s="75">
        <v>10.8</v>
      </c>
      <c r="H21" s="76"/>
      <c r="I21" s="77"/>
    </row>
    <row r="22" spans="1:10" ht="15.75" thickBot="1" x14ac:dyDescent="0.3">
      <c r="A22" s="16" t="s">
        <v>18</v>
      </c>
      <c r="B22" s="3">
        <v>145</v>
      </c>
      <c r="C22" s="57">
        <f>B22/E18</f>
        <v>0.51418439716312059</v>
      </c>
    </row>
    <row r="23" spans="1:10" ht="15.75" thickBot="1" x14ac:dyDescent="0.3">
      <c r="A23" s="17" t="s">
        <v>19</v>
      </c>
      <c r="B23" s="2">
        <v>136</v>
      </c>
      <c r="C23" s="34">
        <f>B23/E18</f>
        <v>0.48226950354609927</v>
      </c>
    </row>
    <row r="26" spans="1:10" ht="15.75" thickBot="1" x14ac:dyDescent="0.3">
      <c r="A26" s="70" t="s">
        <v>89</v>
      </c>
      <c r="F26" s="70" t="s">
        <v>88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3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61" t="s">
        <v>45</v>
      </c>
      <c r="B28" s="62">
        <v>13</v>
      </c>
      <c r="C28" s="63">
        <f>B28/$B$94</f>
        <v>4.6099290780141841E-2</v>
      </c>
      <c r="D28" s="64">
        <v>1</v>
      </c>
      <c r="F28" s="66" t="s">
        <v>26</v>
      </c>
      <c r="G28" s="67">
        <v>11</v>
      </c>
      <c r="H28" s="68">
        <f>G28/G$37</f>
        <v>3.9007092198581561E-2</v>
      </c>
      <c r="I28" s="20"/>
      <c r="J28" s="7"/>
    </row>
    <row r="29" spans="1:10" ht="15.75" thickBot="1" x14ac:dyDescent="0.3">
      <c r="A29" s="61" t="s">
        <v>43</v>
      </c>
      <c r="B29" s="62">
        <v>12</v>
      </c>
      <c r="C29" s="63">
        <f>B29/$B$94</f>
        <v>4.2553191489361701E-2</v>
      </c>
      <c r="D29" s="64">
        <v>2</v>
      </c>
      <c r="F29" s="39" t="s">
        <v>25</v>
      </c>
      <c r="G29" s="40">
        <v>16</v>
      </c>
      <c r="H29" s="51">
        <f t="shared" ref="H29:H36" si="4">G29/G$37</f>
        <v>5.6737588652482268E-2</v>
      </c>
      <c r="I29" s="21"/>
      <c r="J29" s="7"/>
    </row>
    <row r="30" spans="1:10" ht="15.75" thickBot="1" x14ac:dyDescent="0.3">
      <c r="A30" s="61" t="s">
        <v>41</v>
      </c>
      <c r="B30" s="62">
        <v>12</v>
      </c>
      <c r="C30" s="63">
        <f>B30/$B$94</f>
        <v>4.2553191489361701E-2</v>
      </c>
      <c r="D30" s="64">
        <v>3</v>
      </c>
      <c r="F30" s="39" t="s">
        <v>28</v>
      </c>
      <c r="G30" s="40">
        <v>4</v>
      </c>
      <c r="H30" s="51">
        <f t="shared" si="4"/>
        <v>1.4184397163120567E-2</v>
      </c>
      <c r="I30" s="21"/>
      <c r="J30" s="7"/>
    </row>
    <row r="31" spans="1:10" ht="15.75" thickBot="1" x14ac:dyDescent="0.3">
      <c r="A31" s="61" t="s">
        <v>37</v>
      </c>
      <c r="B31" s="62">
        <v>12</v>
      </c>
      <c r="C31" s="63">
        <f>B31/$B$94</f>
        <v>4.2553191489361701E-2</v>
      </c>
      <c r="D31" s="64">
        <v>4</v>
      </c>
      <c r="F31" s="39" t="s">
        <v>13</v>
      </c>
      <c r="G31" s="40">
        <v>27</v>
      </c>
      <c r="H31" s="51">
        <f t="shared" si="4"/>
        <v>9.5744680851063829E-2</v>
      </c>
      <c r="I31" s="21"/>
      <c r="J31" s="7"/>
    </row>
    <row r="32" spans="1:10" ht="15.75" thickBot="1" x14ac:dyDescent="0.3">
      <c r="A32" s="61" t="s">
        <v>90</v>
      </c>
      <c r="B32" s="62">
        <v>12</v>
      </c>
      <c r="C32" s="63">
        <f>B32/$B$94</f>
        <v>4.2553191489361701E-2</v>
      </c>
      <c r="D32" s="64">
        <v>5</v>
      </c>
      <c r="F32" s="39" t="s">
        <v>14</v>
      </c>
      <c r="G32" s="40">
        <v>16</v>
      </c>
      <c r="H32" s="51">
        <f t="shared" si="4"/>
        <v>5.6737588652482268E-2</v>
      </c>
      <c r="I32" s="21"/>
      <c r="J32" s="7"/>
    </row>
    <row r="33" spans="1:10" ht="15.75" thickBot="1" x14ac:dyDescent="0.3">
      <c r="A33" s="61" t="s">
        <v>42</v>
      </c>
      <c r="B33" s="62">
        <v>11</v>
      </c>
      <c r="C33" s="63">
        <f>B33/$B$94</f>
        <v>3.9007092198581561E-2</v>
      </c>
      <c r="D33" s="64">
        <v>6</v>
      </c>
      <c r="F33" s="81" t="s">
        <v>29</v>
      </c>
      <c r="G33" s="82">
        <v>33</v>
      </c>
      <c r="H33" s="83">
        <f t="shared" si="4"/>
        <v>0.11702127659574468</v>
      </c>
      <c r="I33" s="21"/>
      <c r="J33" s="7"/>
    </row>
    <row r="34" spans="1:10" ht="15.75" thickBot="1" x14ac:dyDescent="0.3">
      <c r="A34" s="61" t="s">
        <v>60</v>
      </c>
      <c r="B34" s="62">
        <v>11</v>
      </c>
      <c r="C34" s="63">
        <f>B34/$B$94</f>
        <v>3.9007092198581561E-2</v>
      </c>
      <c r="D34" s="64">
        <v>7</v>
      </c>
      <c r="F34" s="78" t="s">
        <v>30</v>
      </c>
      <c r="G34" s="79">
        <v>72</v>
      </c>
      <c r="H34" s="80">
        <f t="shared" si="4"/>
        <v>0.25531914893617019</v>
      </c>
      <c r="I34" s="21"/>
      <c r="J34" s="7"/>
    </row>
    <row r="35" spans="1:10" ht="15.75" thickBot="1" x14ac:dyDescent="0.3">
      <c r="A35" s="61" t="s">
        <v>63</v>
      </c>
      <c r="B35" s="62">
        <v>10</v>
      </c>
      <c r="C35" s="63">
        <f>B35/$B$94</f>
        <v>3.5460992907801421E-2</v>
      </c>
      <c r="D35" s="64">
        <v>8</v>
      </c>
      <c r="F35" s="58" t="s">
        <v>31</v>
      </c>
      <c r="G35" s="59">
        <v>82</v>
      </c>
      <c r="H35" s="60">
        <f t="shared" si="4"/>
        <v>0.29078014184397161</v>
      </c>
      <c r="I35" s="21"/>
      <c r="J35" s="7"/>
    </row>
    <row r="36" spans="1:10" ht="15.75" thickBot="1" x14ac:dyDescent="0.3">
      <c r="A36" s="61" t="s">
        <v>91</v>
      </c>
      <c r="B36" s="62">
        <v>10</v>
      </c>
      <c r="C36" s="63">
        <f>B36/$B$94</f>
        <v>3.5460992907801421E-2</v>
      </c>
      <c r="D36" s="64">
        <v>9</v>
      </c>
      <c r="F36" s="41" t="s">
        <v>35</v>
      </c>
      <c r="G36" s="42">
        <v>21</v>
      </c>
      <c r="H36" s="52">
        <f t="shared" si="4"/>
        <v>7.4468085106382975E-2</v>
      </c>
      <c r="I36" s="21"/>
      <c r="J36" s="7"/>
    </row>
    <row r="37" spans="1:10" ht="15.75" thickBot="1" x14ac:dyDescent="0.3">
      <c r="A37" s="49" t="s">
        <v>66</v>
      </c>
      <c r="B37" s="50">
        <v>8</v>
      </c>
      <c r="C37" s="37">
        <f>B37/$B$94</f>
        <v>2.8368794326241134E-2</v>
      </c>
      <c r="D37" s="38">
        <v>10</v>
      </c>
      <c r="F37" s="53" t="s">
        <v>32</v>
      </c>
      <c r="G37" s="54">
        <f>SUM(G28:G36)</f>
        <v>282</v>
      </c>
      <c r="H37" s="55"/>
      <c r="I37" s="21"/>
      <c r="J37" s="7"/>
    </row>
    <row r="38" spans="1:10" ht="15.75" thickBot="1" x14ac:dyDescent="0.3">
      <c r="A38" s="49" t="s">
        <v>46</v>
      </c>
      <c r="B38" s="50">
        <v>7</v>
      </c>
      <c r="C38" s="37">
        <f>B38/$B$94</f>
        <v>2.4822695035460994E-2</v>
      </c>
      <c r="D38" s="38">
        <v>11</v>
      </c>
    </row>
    <row r="39" spans="1:10" ht="15.75" thickBot="1" x14ac:dyDescent="0.3">
      <c r="A39" s="49" t="s">
        <v>47</v>
      </c>
      <c r="B39" s="50">
        <v>7</v>
      </c>
      <c r="C39" s="37">
        <f>B39/$B$94</f>
        <v>2.4822695035460994E-2</v>
      </c>
      <c r="D39" s="38">
        <v>12</v>
      </c>
      <c r="F39" s="31"/>
      <c r="G39" s="31"/>
      <c r="H39" s="31"/>
      <c r="I39" s="31"/>
      <c r="J39" s="31"/>
    </row>
    <row r="40" spans="1:10" ht="15.75" thickBot="1" x14ac:dyDescent="0.3">
      <c r="A40" s="49" t="s">
        <v>79</v>
      </c>
      <c r="B40" s="50">
        <v>7</v>
      </c>
      <c r="C40" s="37">
        <f>B40/$B$94</f>
        <v>2.4822695035460994E-2</v>
      </c>
      <c r="D40" s="38">
        <v>13</v>
      </c>
      <c r="F40" s="32"/>
      <c r="G40" s="32"/>
      <c r="H40" s="32"/>
      <c r="I40" s="32"/>
      <c r="J40" s="32"/>
    </row>
    <row r="41" spans="1:10" ht="15.75" thickBot="1" x14ac:dyDescent="0.3">
      <c r="A41" s="49" t="s">
        <v>100</v>
      </c>
      <c r="B41" s="50">
        <v>6</v>
      </c>
      <c r="C41" s="37">
        <f>B41/$B$94</f>
        <v>2.1276595744680851E-2</v>
      </c>
      <c r="D41" s="38">
        <v>14</v>
      </c>
      <c r="F41" s="33"/>
      <c r="G41" s="33"/>
      <c r="H41" s="33"/>
      <c r="I41" s="33"/>
      <c r="J41" s="33"/>
    </row>
    <row r="42" spans="1:10" ht="15.75" thickBot="1" x14ac:dyDescent="0.3">
      <c r="A42" s="49" t="s">
        <v>62</v>
      </c>
      <c r="B42" s="50">
        <v>6</v>
      </c>
      <c r="C42" s="37">
        <f>B42/$B$94</f>
        <v>2.1276595744680851E-2</v>
      </c>
      <c r="D42" s="38">
        <v>15</v>
      </c>
      <c r="F42" s="33"/>
      <c r="G42" s="33"/>
      <c r="H42" s="33"/>
      <c r="I42" s="33"/>
      <c r="J42" s="33"/>
    </row>
    <row r="43" spans="1:10" ht="15.75" thickBot="1" x14ac:dyDescent="0.3">
      <c r="A43" s="49" t="s">
        <v>81</v>
      </c>
      <c r="B43" s="50">
        <v>6</v>
      </c>
      <c r="C43" s="37">
        <f>B43/$B$94</f>
        <v>2.1276595744680851E-2</v>
      </c>
      <c r="D43" s="38">
        <v>16</v>
      </c>
    </row>
    <row r="44" spans="1:10" ht="15.75" thickBot="1" x14ac:dyDescent="0.3">
      <c r="A44" s="49" t="s">
        <v>75</v>
      </c>
      <c r="B44" s="50">
        <v>6</v>
      </c>
      <c r="C44" s="37">
        <f>B44/$B$94</f>
        <v>2.1276595744680851E-2</v>
      </c>
      <c r="D44" s="38">
        <v>17</v>
      </c>
    </row>
    <row r="45" spans="1:10" ht="15.75" thickBot="1" x14ac:dyDescent="0.3">
      <c r="A45" s="49" t="s">
        <v>54</v>
      </c>
      <c r="B45" s="50">
        <v>6</v>
      </c>
      <c r="C45" s="37">
        <f>B45/$B$94</f>
        <v>2.1276595744680851E-2</v>
      </c>
      <c r="D45" s="38">
        <v>18</v>
      </c>
      <c r="E45" s="23"/>
    </row>
    <row r="46" spans="1:10" ht="15.75" thickBot="1" x14ac:dyDescent="0.3">
      <c r="A46" s="49" t="s">
        <v>48</v>
      </c>
      <c r="B46" s="50">
        <v>5</v>
      </c>
      <c r="C46" s="37">
        <f>B46/$B$94</f>
        <v>1.7730496453900711E-2</v>
      </c>
      <c r="D46" s="38">
        <v>19</v>
      </c>
    </row>
    <row r="47" spans="1:10" ht="15.75" thickBot="1" x14ac:dyDescent="0.3">
      <c r="A47" s="49" t="s">
        <v>70</v>
      </c>
      <c r="B47" s="50">
        <v>5</v>
      </c>
      <c r="C47" s="37">
        <f>B47/$B$94</f>
        <v>1.7730496453900711E-2</v>
      </c>
      <c r="D47" s="38">
        <v>20</v>
      </c>
    </row>
    <row r="48" spans="1:10" ht="15.75" thickBot="1" x14ac:dyDescent="0.3">
      <c r="A48" s="49" t="s">
        <v>44</v>
      </c>
      <c r="B48" s="50">
        <v>5</v>
      </c>
      <c r="C48" s="37">
        <f>B48/$B$94</f>
        <v>1.7730496453900711E-2</v>
      </c>
      <c r="D48" s="38">
        <v>21</v>
      </c>
    </row>
    <row r="49" spans="1:4" ht="15.75" thickBot="1" x14ac:dyDescent="0.3">
      <c r="A49" s="49" t="s">
        <v>71</v>
      </c>
      <c r="B49" s="50">
        <v>4</v>
      </c>
      <c r="C49" s="37">
        <f>B49/$B$94</f>
        <v>1.4184397163120567E-2</v>
      </c>
      <c r="D49" s="38">
        <v>22</v>
      </c>
    </row>
    <row r="50" spans="1:4" ht="15.75" thickBot="1" x14ac:dyDescent="0.3">
      <c r="A50" s="49" t="s">
        <v>68</v>
      </c>
      <c r="B50" s="50">
        <v>4</v>
      </c>
      <c r="C50" s="37">
        <f>B50/$B$94</f>
        <v>1.4184397163120567E-2</v>
      </c>
      <c r="D50" s="38">
        <v>23</v>
      </c>
    </row>
    <row r="51" spans="1:4" ht="15.75" thickBot="1" x14ac:dyDescent="0.3">
      <c r="A51" s="49" t="s">
        <v>67</v>
      </c>
      <c r="B51" s="50">
        <v>4</v>
      </c>
      <c r="C51" s="37">
        <f>B51/$B$94</f>
        <v>1.4184397163120567E-2</v>
      </c>
      <c r="D51" s="38">
        <v>24</v>
      </c>
    </row>
    <row r="52" spans="1:4" ht="15.75" thickBot="1" x14ac:dyDescent="0.3">
      <c r="A52" s="49" t="s">
        <v>64</v>
      </c>
      <c r="B52" s="50">
        <v>4</v>
      </c>
      <c r="C52" s="37">
        <f>B52/$B$94</f>
        <v>1.4184397163120567E-2</v>
      </c>
      <c r="D52" s="38">
        <v>25</v>
      </c>
    </row>
    <row r="53" spans="1:4" ht="15.75" thickBot="1" x14ac:dyDescent="0.3">
      <c r="A53" s="49" t="s">
        <v>101</v>
      </c>
      <c r="B53" s="50">
        <v>4</v>
      </c>
      <c r="C53" s="37">
        <f>B53/$B$94</f>
        <v>1.4184397163120567E-2</v>
      </c>
      <c r="D53" s="38">
        <v>26</v>
      </c>
    </row>
    <row r="54" spans="1:4" ht="15.75" thickBot="1" x14ac:dyDescent="0.3">
      <c r="A54" s="49" t="s">
        <v>102</v>
      </c>
      <c r="B54" s="50">
        <v>4</v>
      </c>
      <c r="C54" s="37">
        <f>B54/$B$94</f>
        <v>1.4184397163120567E-2</v>
      </c>
      <c r="D54" s="38">
        <v>27</v>
      </c>
    </row>
    <row r="55" spans="1:4" ht="15.75" thickBot="1" x14ac:dyDescent="0.3">
      <c r="A55" s="49" t="s">
        <v>78</v>
      </c>
      <c r="B55" s="50">
        <v>3</v>
      </c>
      <c r="C55" s="37">
        <f>B55/$B$94</f>
        <v>1.0638297872340425E-2</v>
      </c>
      <c r="D55" s="38">
        <v>28</v>
      </c>
    </row>
    <row r="56" spans="1:4" ht="15.75" thickBot="1" x14ac:dyDescent="0.3">
      <c r="A56" s="49" t="s">
        <v>77</v>
      </c>
      <c r="B56" s="50">
        <v>3</v>
      </c>
      <c r="C56" s="37">
        <f>B56/$B$94</f>
        <v>1.0638297872340425E-2</v>
      </c>
      <c r="D56" s="38">
        <v>29</v>
      </c>
    </row>
    <row r="57" spans="1:4" ht="15.75" thickBot="1" x14ac:dyDescent="0.3">
      <c r="A57" s="49" t="s">
        <v>74</v>
      </c>
      <c r="B57" s="50">
        <v>3</v>
      </c>
      <c r="C57" s="37">
        <f>B57/$B$94</f>
        <v>1.0638297872340425E-2</v>
      </c>
      <c r="D57" s="38">
        <v>30</v>
      </c>
    </row>
    <row r="58" spans="1:4" ht="15.75" thickBot="1" x14ac:dyDescent="0.3">
      <c r="A58" s="49" t="s">
        <v>103</v>
      </c>
      <c r="B58" s="50">
        <v>3</v>
      </c>
      <c r="C58" s="37">
        <f>B58/$B$94</f>
        <v>1.0638297872340425E-2</v>
      </c>
      <c r="D58" s="38">
        <v>31</v>
      </c>
    </row>
    <row r="59" spans="1:4" ht="15.75" thickBot="1" x14ac:dyDescent="0.3">
      <c r="A59" s="49" t="s">
        <v>104</v>
      </c>
      <c r="B59" s="50">
        <v>3</v>
      </c>
      <c r="C59" s="37">
        <f>B59/$B$94</f>
        <v>1.0638297872340425E-2</v>
      </c>
      <c r="D59" s="38">
        <v>32</v>
      </c>
    </row>
    <row r="60" spans="1:4" ht="15.75" thickBot="1" x14ac:dyDescent="0.3">
      <c r="A60" s="49" t="s">
        <v>65</v>
      </c>
      <c r="B60" s="50">
        <v>3</v>
      </c>
      <c r="C60" s="37">
        <f>B60/$B$94</f>
        <v>1.0638297872340425E-2</v>
      </c>
      <c r="D60" s="38">
        <v>33</v>
      </c>
    </row>
    <row r="61" spans="1:4" ht="15.75" thickBot="1" x14ac:dyDescent="0.3">
      <c r="A61" s="49" t="s">
        <v>50</v>
      </c>
      <c r="B61" s="50">
        <v>3</v>
      </c>
      <c r="C61" s="37">
        <f>B61/$B$94</f>
        <v>1.0638297872340425E-2</v>
      </c>
      <c r="D61" s="38">
        <v>34</v>
      </c>
    </row>
    <row r="62" spans="1:4" ht="15.75" thickBot="1" x14ac:dyDescent="0.3">
      <c r="A62" s="49" t="s">
        <v>105</v>
      </c>
      <c r="B62" s="50">
        <v>2</v>
      </c>
      <c r="C62" s="37">
        <f>B62/$B$94</f>
        <v>7.0921985815602835E-3</v>
      </c>
      <c r="D62" s="38">
        <v>35</v>
      </c>
    </row>
    <row r="63" spans="1:4" ht="15.75" thickBot="1" x14ac:dyDescent="0.3">
      <c r="A63" s="49" t="s">
        <v>39</v>
      </c>
      <c r="B63" s="50">
        <v>2</v>
      </c>
      <c r="C63" s="37">
        <f>B63/$B$94</f>
        <v>7.0921985815602835E-3</v>
      </c>
      <c r="D63" s="38">
        <v>36</v>
      </c>
    </row>
    <row r="64" spans="1:4" ht="15.75" thickBot="1" x14ac:dyDescent="0.3">
      <c r="A64" s="49" t="s">
        <v>106</v>
      </c>
      <c r="B64" s="50">
        <v>2</v>
      </c>
      <c r="C64" s="37">
        <f>B64/$B$94</f>
        <v>7.0921985815602835E-3</v>
      </c>
      <c r="D64" s="38">
        <v>37</v>
      </c>
    </row>
    <row r="65" spans="1:7" ht="15.75" thickBot="1" x14ac:dyDescent="0.3">
      <c r="A65" s="49" t="s">
        <v>92</v>
      </c>
      <c r="B65" s="50">
        <v>2</v>
      </c>
      <c r="C65" s="37">
        <f>B65/$B$94</f>
        <v>7.0921985815602835E-3</v>
      </c>
      <c r="D65" s="38">
        <v>38</v>
      </c>
    </row>
    <row r="66" spans="1:7" ht="15.75" thickBot="1" x14ac:dyDescent="0.3">
      <c r="A66" s="49" t="s">
        <v>49</v>
      </c>
      <c r="B66" s="50">
        <v>2</v>
      </c>
      <c r="C66" s="37">
        <f>B66/$B$94</f>
        <v>7.0921985815602835E-3</v>
      </c>
      <c r="D66" s="38">
        <v>39</v>
      </c>
    </row>
    <row r="67" spans="1:7" ht="15.75" thickBot="1" x14ac:dyDescent="0.3">
      <c r="A67" s="49" t="s">
        <v>53</v>
      </c>
      <c r="B67" s="50">
        <v>2</v>
      </c>
      <c r="C67" s="37">
        <f>B67/$B$94</f>
        <v>7.0921985815602835E-3</v>
      </c>
      <c r="D67" s="38">
        <v>40</v>
      </c>
    </row>
    <row r="68" spans="1:7" ht="15.75" thickBot="1" x14ac:dyDescent="0.3">
      <c r="A68" s="49" t="s">
        <v>40</v>
      </c>
      <c r="B68" s="50">
        <v>2</v>
      </c>
      <c r="C68" s="37">
        <f>B68/$B$94</f>
        <v>7.0921985815602835E-3</v>
      </c>
      <c r="D68" s="38">
        <v>41</v>
      </c>
    </row>
    <row r="69" spans="1:7" ht="15.75" thickBot="1" x14ac:dyDescent="0.3">
      <c r="A69" s="49" t="s">
        <v>80</v>
      </c>
      <c r="B69" s="50">
        <v>2</v>
      </c>
      <c r="C69" s="37">
        <f>B69/$B$94</f>
        <v>7.0921985815602835E-3</v>
      </c>
      <c r="D69" s="38">
        <v>42</v>
      </c>
    </row>
    <row r="70" spans="1:7" ht="15.75" thickBot="1" x14ac:dyDescent="0.3">
      <c r="A70" s="49" t="s">
        <v>51</v>
      </c>
      <c r="B70" s="50">
        <v>1</v>
      </c>
      <c r="C70" s="37">
        <f>B70/$B$94</f>
        <v>3.5460992907801418E-3</v>
      </c>
      <c r="D70" s="38">
        <v>43</v>
      </c>
    </row>
    <row r="71" spans="1:7" ht="15.75" thickBot="1" x14ac:dyDescent="0.3">
      <c r="A71" s="49" t="s">
        <v>107</v>
      </c>
      <c r="B71" s="50">
        <v>1</v>
      </c>
      <c r="C71" s="37">
        <f>B71/$B$94</f>
        <v>3.5460992907801418E-3</v>
      </c>
      <c r="D71" s="38">
        <v>44</v>
      </c>
      <c r="G71" s="11"/>
    </row>
    <row r="72" spans="1:7" ht="15.75" thickBot="1" x14ac:dyDescent="0.3">
      <c r="A72" s="49" t="s">
        <v>84</v>
      </c>
      <c r="B72" s="50">
        <v>1</v>
      </c>
      <c r="C72" s="37">
        <f>B72/$B$94</f>
        <v>3.5460992907801418E-3</v>
      </c>
      <c r="D72" s="38">
        <v>45</v>
      </c>
    </row>
    <row r="73" spans="1:7" ht="15.75" thickBot="1" x14ac:dyDescent="0.3">
      <c r="A73" s="49" t="s">
        <v>108</v>
      </c>
      <c r="B73" s="50">
        <v>1</v>
      </c>
      <c r="C73" s="37">
        <f>B73/$B$94</f>
        <v>3.5460992907801418E-3</v>
      </c>
      <c r="D73" s="38">
        <v>46</v>
      </c>
    </row>
    <row r="74" spans="1:7" ht="15.75" thickBot="1" x14ac:dyDescent="0.3">
      <c r="A74" s="49" t="s">
        <v>93</v>
      </c>
      <c r="B74" s="50">
        <v>1</v>
      </c>
      <c r="C74" s="37">
        <f>B74/$B$94</f>
        <v>3.5460992907801418E-3</v>
      </c>
      <c r="D74" s="38">
        <v>47</v>
      </c>
    </row>
    <row r="75" spans="1:7" ht="15.75" thickBot="1" x14ac:dyDescent="0.3">
      <c r="A75" s="49" t="s">
        <v>94</v>
      </c>
      <c r="B75" s="50">
        <v>1</v>
      </c>
      <c r="C75" s="37">
        <f>B75/$B$94</f>
        <v>3.5460992907801418E-3</v>
      </c>
      <c r="D75" s="38">
        <v>48</v>
      </c>
    </row>
    <row r="76" spans="1:7" ht="15.75" thickBot="1" x14ac:dyDescent="0.3">
      <c r="A76" s="49" t="s">
        <v>82</v>
      </c>
      <c r="B76" s="50">
        <v>1</v>
      </c>
      <c r="C76" s="37">
        <f>B76/$B$94</f>
        <v>3.5460992907801418E-3</v>
      </c>
      <c r="D76" s="38">
        <v>49</v>
      </c>
    </row>
    <row r="77" spans="1:7" ht="15.75" thickBot="1" x14ac:dyDescent="0.3">
      <c r="A77" s="49" t="s">
        <v>95</v>
      </c>
      <c r="B77" s="50">
        <v>1</v>
      </c>
      <c r="C77" s="37">
        <f>B77/$B$94</f>
        <v>3.5460992907801418E-3</v>
      </c>
      <c r="D77" s="38">
        <v>50</v>
      </c>
    </row>
    <row r="78" spans="1:7" ht="15.75" thickBot="1" x14ac:dyDescent="0.3">
      <c r="A78" s="49" t="s">
        <v>55</v>
      </c>
      <c r="B78" s="50">
        <v>1</v>
      </c>
      <c r="C78" s="37">
        <f>B78/$B$94</f>
        <v>3.5460992907801418E-3</v>
      </c>
      <c r="D78" s="38">
        <v>51</v>
      </c>
    </row>
    <row r="79" spans="1:7" ht="15.75" thickBot="1" x14ac:dyDescent="0.3">
      <c r="A79" s="49" t="s">
        <v>96</v>
      </c>
      <c r="B79" s="50">
        <v>1</v>
      </c>
      <c r="C79" s="37">
        <f>B79/$B$94</f>
        <v>3.5460992907801418E-3</v>
      </c>
      <c r="D79" s="38">
        <v>52</v>
      </c>
    </row>
    <row r="80" spans="1:7" ht="15.75" thickBot="1" x14ac:dyDescent="0.3">
      <c r="A80" s="49" t="s">
        <v>57</v>
      </c>
      <c r="B80" s="50">
        <v>1</v>
      </c>
      <c r="C80" s="37">
        <f>B80/$B$94</f>
        <v>3.5460992907801418E-3</v>
      </c>
      <c r="D80" s="38">
        <v>53</v>
      </c>
    </row>
    <row r="81" spans="1:4" ht="15.75" thickBot="1" x14ac:dyDescent="0.3">
      <c r="A81" s="49" t="s">
        <v>72</v>
      </c>
      <c r="B81" s="50">
        <v>1</v>
      </c>
      <c r="C81" s="37">
        <f>B81/$B$94</f>
        <v>3.5460992907801418E-3</v>
      </c>
      <c r="D81" s="38">
        <v>54</v>
      </c>
    </row>
    <row r="82" spans="1:4" ht="15.75" thickBot="1" x14ac:dyDescent="0.3">
      <c r="A82" s="49" t="s">
        <v>73</v>
      </c>
      <c r="B82" s="50">
        <v>1</v>
      </c>
      <c r="C82" s="37">
        <f>B82/$B$94</f>
        <v>3.5460992907801418E-3</v>
      </c>
      <c r="D82" s="38">
        <v>55</v>
      </c>
    </row>
    <row r="83" spans="1:4" ht="15.75" thickBot="1" x14ac:dyDescent="0.3">
      <c r="A83" s="49" t="s">
        <v>69</v>
      </c>
      <c r="B83" s="50">
        <v>1</v>
      </c>
      <c r="C83" s="37">
        <f>B83/$B$94</f>
        <v>3.5460992907801418E-3</v>
      </c>
      <c r="D83" s="38">
        <v>56</v>
      </c>
    </row>
    <row r="84" spans="1:4" ht="15.75" thickBot="1" x14ac:dyDescent="0.3">
      <c r="A84" s="49" t="s">
        <v>76</v>
      </c>
      <c r="B84" s="50">
        <v>1</v>
      </c>
      <c r="C84" s="37">
        <f>B84/$B$94</f>
        <v>3.5460992907801418E-3</v>
      </c>
      <c r="D84" s="38">
        <v>57</v>
      </c>
    </row>
    <row r="85" spans="1:4" ht="15.75" thickBot="1" x14ac:dyDescent="0.3">
      <c r="A85" s="49" t="s">
        <v>97</v>
      </c>
      <c r="B85" s="50">
        <v>1</v>
      </c>
      <c r="C85" s="37">
        <f>B85/$B$94</f>
        <v>3.5460992907801418E-3</v>
      </c>
      <c r="D85" s="38">
        <v>58</v>
      </c>
    </row>
    <row r="86" spans="1:4" ht="15.75" thickBot="1" x14ac:dyDescent="0.3">
      <c r="A86" s="49" t="s">
        <v>38</v>
      </c>
      <c r="B86" s="50">
        <v>1</v>
      </c>
      <c r="C86" s="37">
        <f>B86/$B$94</f>
        <v>3.5460992907801418E-3</v>
      </c>
      <c r="D86" s="38">
        <v>59</v>
      </c>
    </row>
    <row r="87" spans="1:4" ht="15.75" thickBot="1" x14ac:dyDescent="0.3">
      <c r="A87" s="49" t="s">
        <v>83</v>
      </c>
      <c r="B87" s="50">
        <v>1</v>
      </c>
      <c r="C87" s="37">
        <f>B87/$B$94</f>
        <v>3.5460992907801418E-3</v>
      </c>
      <c r="D87" s="38">
        <v>60</v>
      </c>
    </row>
    <row r="88" spans="1:4" ht="15.75" thickBot="1" x14ac:dyDescent="0.3">
      <c r="A88" s="49" t="s">
        <v>56</v>
      </c>
      <c r="B88" s="50">
        <v>1</v>
      </c>
      <c r="C88" s="37">
        <f>B88/$B$94</f>
        <v>3.5460992907801418E-3</v>
      </c>
      <c r="D88" s="38">
        <v>61</v>
      </c>
    </row>
    <row r="89" spans="1:4" ht="15.75" thickBot="1" x14ac:dyDescent="0.3">
      <c r="A89" s="49" t="s">
        <v>98</v>
      </c>
      <c r="B89" s="50">
        <v>1</v>
      </c>
      <c r="C89" s="37">
        <f>B89/$B$94</f>
        <v>3.5460992907801418E-3</v>
      </c>
      <c r="D89" s="38">
        <v>62</v>
      </c>
    </row>
    <row r="90" spans="1:4" ht="15.75" thickBot="1" x14ac:dyDescent="0.3">
      <c r="A90" s="49" t="s">
        <v>58</v>
      </c>
      <c r="B90" s="50">
        <v>1</v>
      </c>
      <c r="C90" s="37">
        <f>B90/$B$94</f>
        <v>3.5460992907801418E-3</v>
      </c>
      <c r="D90" s="38">
        <v>63</v>
      </c>
    </row>
    <row r="91" spans="1:4" ht="15.75" thickBot="1" x14ac:dyDescent="0.3">
      <c r="A91" s="49" t="s">
        <v>52</v>
      </c>
      <c r="B91" s="50">
        <v>1</v>
      </c>
      <c r="C91" s="37">
        <f>B91/$B$94</f>
        <v>3.5460992907801418E-3</v>
      </c>
      <c r="D91" s="38">
        <v>64</v>
      </c>
    </row>
    <row r="92" spans="1:4" ht="15.75" thickBot="1" x14ac:dyDescent="0.3">
      <c r="A92" s="49" t="s">
        <v>99</v>
      </c>
      <c r="B92" s="50">
        <v>1</v>
      </c>
      <c r="C92" s="37">
        <f>B92/$B$94</f>
        <v>3.5460992907801418E-3</v>
      </c>
      <c r="D92" s="38">
        <v>65</v>
      </c>
    </row>
    <row r="93" spans="1:4" ht="15.75" thickBot="1" x14ac:dyDescent="0.3">
      <c r="A93" s="35" t="s">
        <v>61</v>
      </c>
      <c r="B93" s="36">
        <v>21</v>
      </c>
      <c r="C93" s="37">
        <f t="shared" ref="C93" si="5">B93/$B$94</f>
        <v>7.4468085106382975E-2</v>
      </c>
      <c r="D93" s="38"/>
    </row>
    <row r="94" spans="1:4" ht="15.75" thickBot="1" x14ac:dyDescent="0.3">
      <c r="A94" s="44" t="s">
        <v>32</v>
      </c>
      <c r="B94" s="45">
        <f>SUM(B28:B93)</f>
        <v>282</v>
      </c>
      <c r="C94" s="65"/>
      <c r="D94" s="65"/>
    </row>
  </sheetData>
  <sortState ref="A28:D94">
    <sortCondition descending="1" ref="B28:B94"/>
    <sortCondition ref="A28:A94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