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20200923" sheetId="1" r:id="rId1"/>
  </sheets>
  <definedNames>
    <definedName name="_xlnm._FilterDatabase" localSheetId="0" hidden="1">'20200923'!$A$27:$D$81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3" i="1" l="1"/>
  <c r="C29" i="1" s="1"/>
  <c r="C76" i="1" l="1"/>
  <c r="C68" i="1"/>
  <c r="C56" i="1"/>
  <c r="C44" i="1"/>
  <c r="C82" i="1"/>
  <c r="C28" i="1"/>
  <c r="C79" i="1"/>
  <c r="C75" i="1"/>
  <c r="C71" i="1"/>
  <c r="C67" i="1"/>
  <c r="C63" i="1"/>
  <c r="C59" i="1"/>
  <c r="C55" i="1"/>
  <c r="C51" i="1"/>
  <c r="C47" i="1"/>
  <c r="C43" i="1"/>
  <c r="C39" i="1"/>
  <c r="C35" i="1"/>
  <c r="C31" i="1"/>
  <c r="C80" i="1"/>
  <c r="C64" i="1"/>
  <c r="C48" i="1"/>
  <c r="C32" i="1"/>
  <c r="C78" i="1"/>
  <c r="C74" i="1"/>
  <c r="C70" i="1"/>
  <c r="C66" i="1"/>
  <c r="C62" i="1"/>
  <c r="C58" i="1"/>
  <c r="C54" i="1"/>
  <c r="C50" i="1"/>
  <c r="C46" i="1"/>
  <c r="C42" i="1"/>
  <c r="C38" i="1"/>
  <c r="C34" i="1"/>
  <c r="C30" i="1"/>
  <c r="C72" i="1"/>
  <c r="C60" i="1"/>
  <c r="C52" i="1"/>
  <c r="C40" i="1"/>
  <c r="C36" i="1"/>
  <c r="C81" i="1"/>
  <c r="C77" i="1"/>
  <c r="C73" i="1"/>
  <c r="C69" i="1"/>
  <c r="C65" i="1"/>
  <c r="C61" i="1"/>
  <c r="C57" i="1"/>
  <c r="C53" i="1"/>
  <c r="C49" i="1"/>
  <c r="C45" i="1"/>
  <c r="C41" i="1"/>
  <c r="C37" i="1"/>
  <c r="C33" i="1"/>
  <c r="B12" i="1"/>
  <c r="E18" i="1" l="1"/>
  <c r="C22" i="1" s="1"/>
  <c r="C23" i="1" l="1"/>
  <c r="G37" i="1"/>
  <c r="H35" i="1" s="1"/>
  <c r="C12" i="1" l="1"/>
  <c r="H29" i="1" l="1"/>
  <c r="H30" i="1"/>
  <c r="H31" i="1"/>
  <c r="H32" i="1"/>
  <c r="H33" i="1"/>
  <c r="H34" i="1"/>
  <c r="H36" i="1"/>
  <c r="H28" i="1"/>
  <c r="B19" i="1" l="1"/>
  <c r="C19" i="1"/>
  <c r="A19" i="1"/>
  <c r="D19" i="1"/>
  <c r="D4" i="1"/>
  <c r="D5" i="1"/>
  <c r="D6" i="1"/>
  <c r="D7" i="1"/>
  <c r="D8" i="1"/>
  <c r="D9" i="1"/>
  <c r="D10" i="1"/>
  <c r="D11" i="1"/>
  <c r="D3" i="1"/>
  <c r="D12" i="1" l="1"/>
  <c r="B13" i="1" l="1"/>
  <c r="E4" i="1"/>
  <c r="E5" i="1"/>
  <c r="E6" i="1"/>
  <c r="E7" i="1"/>
  <c r="E8" i="1"/>
  <c r="E9" i="1"/>
  <c r="E10" i="1"/>
  <c r="E11" i="1"/>
  <c r="E3" i="1"/>
  <c r="F3" i="1" s="1"/>
  <c r="C13" i="1"/>
  <c r="F4" i="1" l="1"/>
  <c r="F5" i="1" s="1"/>
  <c r="F6" i="1" s="1"/>
  <c r="F7" i="1" s="1"/>
  <c r="F8" i="1" s="1"/>
  <c r="F9" i="1" s="1"/>
  <c r="F10" i="1" s="1"/>
  <c r="F11" i="1" s="1"/>
</calcChain>
</file>

<file path=xl/sharedStrings.xml><?xml version="1.0" encoding="utf-8"?>
<sst xmlns="http://schemas.openxmlformats.org/spreadsheetml/2006/main" count="103" uniqueCount="98">
  <si>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</si>
  <si>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</si>
  <si>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</si>
  <si>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</si>
  <si>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</si>
  <si>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</si>
  <si>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</si>
  <si>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</si>
  <si>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</si>
  <si>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</si>
  <si>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</si>
  <si>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</si>
  <si>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</si>
  <si>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</si>
  <si>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</si>
  <si>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</si>
  <si>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</si>
  <si>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</si>
  <si>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</si>
  <si>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</si>
  <si>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</si>
  <si>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</si>
  <si>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</si>
  <si>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</si>
  <si>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</si>
  <si>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</si>
  <si>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</si>
  <si>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SECTOR</t>
  </si>
  <si>
    <t>CALATAYUD</t>
  </si>
  <si>
    <t>ZARAGOZA I</t>
  </si>
  <si>
    <t>ZARAGOZA II</t>
  </si>
  <si>
    <t>ZARAGOZA III</t>
  </si>
  <si>
    <t>TOTAL</t>
  </si>
  <si>
    <t>nº casos</t>
  </si>
  <si>
    <t>%</t>
  </si>
  <si>
    <t>No identificado</t>
  </si>
  <si>
    <t>MORTALIDAD/10.000</t>
  </si>
  <si>
    <t>OTROS/NO IDENTIFICADO</t>
  </si>
  <si>
    <t>Zona básica de Salud no identificada</t>
  </si>
  <si>
    <t>San Pablo</t>
  </si>
  <si>
    <t>Oliver</t>
  </si>
  <si>
    <t>Alcorisa</t>
  </si>
  <si>
    <t>Fernando El Catolico</t>
  </si>
  <si>
    <t>Andorra</t>
  </si>
  <si>
    <t>Utebo</t>
  </si>
  <si>
    <t>Valdespartera-Montecanal</t>
  </si>
  <si>
    <t>Alcañiz</t>
  </si>
  <si>
    <t>San Jose Sur</t>
  </si>
  <si>
    <t>Universitas</t>
  </si>
  <si>
    <t>Bombarda</t>
  </si>
  <si>
    <t>Las Fuentes Norte</t>
  </si>
  <si>
    <t>Sagasta-Ruiseñores</t>
  </si>
  <si>
    <t>Maria De Huerva</t>
  </si>
  <si>
    <t>Delicias Norte</t>
  </si>
  <si>
    <t>Delicias Sur</t>
  </si>
  <si>
    <t>Parque Goya</t>
  </si>
  <si>
    <t>Casetas</t>
  </si>
  <si>
    <t>Barbastro</t>
  </si>
  <si>
    <t>Huesca Capital Nº 3 (Pirineos)</t>
  </si>
  <si>
    <t>Independencia</t>
  </si>
  <si>
    <t>Huesca Capital Nº 1 (Perpetuo Socorro)</t>
  </si>
  <si>
    <t>Teruel Ensanche</t>
  </si>
  <si>
    <t>Teruel Centro</t>
  </si>
  <si>
    <t>Calamocha</t>
  </si>
  <si>
    <t>Avenida Cataluña</t>
  </si>
  <si>
    <t>Actur Oeste</t>
  </si>
  <si>
    <t>Tarazona</t>
  </si>
  <si>
    <t>Huesca Capital Nº 2 (Santo Grial)</t>
  </si>
  <si>
    <t>Jaca</t>
  </si>
  <si>
    <t>Huesca Rural</t>
  </si>
  <si>
    <t>Sabiñanigo</t>
  </si>
  <si>
    <t>Binefar</t>
  </si>
  <si>
    <t>Calanda</t>
  </si>
  <si>
    <t>Albarracin</t>
  </si>
  <si>
    <t>Bujaraloz</t>
  </si>
  <si>
    <t>Actur Sur</t>
  </si>
  <si>
    <t>Miralbueno-Garrapinillos</t>
  </si>
  <si>
    <r>
      <t xml:space="preserve">Distribución por edad y sexo: </t>
    </r>
    <r>
      <rPr>
        <b/>
        <sz val="11"/>
        <color rgb="FFFF0000"/>
        <rFont val="Calibri"/>
        <family val="2"/>
        <scheme val="minor"/>
      </rPr>
      <t>en 2 casos confirmado no ha sido posible identificar la edad o el sexo</t>
    </r>
  </si>
  <si>
    <r>
      <t xml:space="preserve">Distribución por provincias: </t>
    </r>
    <r>
      <rPr>
        <b/>
        <sz val="11"/>
        <color rgb="FFFF0000"/>
        <rFont val="Calibri"/>
        <family val="2"/>
        <scheme val="minor"/>
      </rPr>
      <t>en 8 casos confirmados no ha sido posible identificar la provincia de procedencia</t>
    </r>
  </si>
  <si>
    <r>
      <t xml:space="preserve">Distribución por síntomas: </t>
    </r>
    <r>
      <rPr>
        <b/>
        <sz val="11"/>
        <color rgb="FFFF0000"/>
        <rFont val="Calibri"/>
        <family val="2"/>
        <scheme val="minor"/>
      </rPr>
      <t>en 1 caso confirmado no ha sido posible identificar la existencia o no de sintomatología</t>
    </r>
  </si>
  <si>
    <r>
      <t xml:space="preserve">Distribución por Sector Sanitario: </t>
    </r>
    <r>
      <rPr>
        <b/>
        <sz val="11"/>
        <color rgb="FFFF0000"/>
        <rFont val="Calibri"/>
        <family val="2"/>
        <scheme val="minor"/>
      </rPr>
      <t>en 15 casos confirmado no ha sido posible identificar el sector sanitario.</t>
    </r>
  </si>
  <si>
    <r>
      <t xml:space="preserve">Distribución por Zona Básica de Salud (ZBS): </t>
    </r>
    <r>
      <rPr>
        <b/>
        <sz val="11"/>
        <color rgb="FFFF0000"/>
        <rFont val="Calibri"/>
        <family val="2"/>
        <scheme val="minor"/>
      </rPr>
      <t>en 15 casos confirmado no ha sido posible identificar la zona básica de salud.</t>
    </r>
  </si>
  <si>
    <t>Alagon</t>
  </si>
  <si>
    <t>Sadaba</t>
  </si>
  <si>
    <t>Torre Ramona</t>
  </si>
  <si>
    <t>Mequinenza</t>
  </si>
  <si>
    <t>Utrillas</t>
  </si>
  <si>
    <t>Ainsa</t>
  </si>
  <si>
    <t>Zuera</t>
  </si>
  <si>
    <t>Actur Norte</t>
  </si>
  <si>
    <t>Caspe</t>
  </si>
  <si>
    <t>Madre Vedruna-Miraflores</t>
  </si>
  <si>
    <t>Venecia</t>
  </si>
  <si>
    <t>Monreal del Campo</t>
  </si>
  <si>
    <t>Santa Eulalia del Campo</t>
  </si>
  <si>
    <t>Ejea de los Caballeros</t>
  </si>
  <si>
    <t>La Almunia de Doña Godina</t>
  </si>
  <si>
    <t>Biescas-Valle de Tena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</si>
</sst>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4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4" fillId="0" borderId="0" xfId="0" applyFont="1"/>
    <xf numFmtId="0" fontId="0" fillId="0" borderId="0" xfId="0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164" fontId="0" fillId="0" borderId="1" xfId="1" applyNumberFormat="1" applyFont="1" applyBorder="1"/>
    <xf numFmtId="164" fontId="6" fillId="2" borderId="3" xfId="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0" fontId="7" fillId="0" borderId="0" xfId="0" applyNumberFormat="1" applyFont="1" applyBorder="1" applyAlignment="1">
      <alignment horizontal="right" vertical="center" wrapText="1"/>
    </xf>
    <xf numFmtId="164" fontId="8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9" fontId="3" fillId="4" borderId="1" xfId="1" applyNumberFormat="1" applyFont="1" applyFill="1" applyBorder="1"/>
    <xf numFmtId="0" fontId="9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right" vertical="center"/>
    </xf>
    <xf numFmtId="10" fontId="9" fillId="0" borderId="1" xfId="1" applyNumberFormat="1" applyFont="1" applyFill="1" applyBorder="1"/>
    <xf numFmtId="0" fontId="9" fillId="0" borderId="1" xfId="0" applyFont="1" applyFill="1" applyBorder="1"/>
    <xf numFmtId="0" fontId="10" fillId="0" borderId="11" xfId="0" applyFont="1" applyFill="1" applyBorder="1" applyAlignment="1">
      <alignment horizontal="left"/>
    </xf>
    <xf numFmtId="0" fontId="10" fillId="0" borderId="5" xfId="0" applyNumberFormat="1" applyFont="1" applyFill="1" applyBorder="1"/>
    <xf numFmtId="0" fontId="9" fillId="0" borderId="11" xfId="0" applyFont="1" applyBorder="1" applyAlignment="1">
      <alignment horizontal="left"/>
    </xf>
    <xf numFmtId="0" fontId="9" fillId="0" borderId="5" xfId="0" applyNumberFormat="1" applyFont="1" applyBorder="1"/>
    <xf numFmtId="0" fontId="10" fillId="4" borderId="11" xfId="0" applyFont="1" applyFill="1" applyBorder="1" applyAlignment="1">
      <alignment horizontal="left"/>
    </xf>
    <xf numFmtId="0" fontId="10" fillId="4" borderId="5" xfId="0" applyNumberFormat="1" applyFont="1" applyFill="1" applyBorder="1"/>
    <xf numFmtId="0" fontId="1" fillId="0" borderId="18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left"/>
    </xf>
    <xf numFmtId="0" fontId="3" fillId="7" borderId="1" xfId="0" applyNumberFormat="1" applyFont="1" applyFill="1" applyBorder="1"/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10" fontId="10" fillId="0" borderId="12" xfId="0" applyNumberFormat="1" applyFont="1" applyFill="1" applyBorder="1" applyAlignment="1">
      <alignment horizontal="right" vertical="center" wrapText="1"/>
    </xf>
    <xf numFmtId="10" fontId="10" fillId="0" borderId="12" xfId="0" applyNumberFormat="1" applyFont="1" applyBorder="1" applyAlignment="1">
      <alignment horizontal="right" vertical="center" wrapText="1"/>
    </xf>
    <xf numFmtId="10" fontId="10" fillId="4" borderId="12" xfId="0" applyNumberFormat="1" applyFont="1" applyFill="1" applyBorder="1" applyAlignment="1">
      <alignment horizontal="right" vertical="center" wrapText="1"/>
    </xf>
    <xf numFmtId="0" fontId="9" fillId="7" borderId="13" xfId="0" applyFont="1" applyFill="1" applyBorder="1" applyAlignment="1">
      <alignment horizontal="left"/>
    </xf>
    <xf numFmtId="0" fontId="9" fillId="7" borderId="14" xfId="0" applyNumberFormat="1" applyFont="1" applyFill="1" applyBorder="1"/>
    <xf numFmtId="10" fontId="10" fillId="0" borderId="15" xfId="0" applyNumberFormat="1" applyFont="1" applyBorder="1" applyAlignment="1">
      <alignment horizontal="right" vertical="center" wrapText="1"/>
    </xf>
    <xf numFmtId="9" fontId="0" fillId="4" borderId="1" xfId="1" applyFont="1" applyFill="1" applyBorder="1"/>
    <xf numFmtId="9" fontId="3" fillId="3" borderId="1" xfId="1" applyFont="1" applyFill="1" applyBorder="1"/>
    <xf numFmtId="0" fontId="10" fillId="8" borderId="16" xfId="0" applyFont="1" applyFill="1" applyBorder="1" applyAlignment="1">
      <alignment horizontal="left"/>
    </xf>
    <xf numFmtId="0" fontId="10" fillId="8" borderId="6" xfId="0" applyNumberFormat="1" applyFont="1" applyFill="1" applyBorder="1"/>
    <xf numFmtId="10" fontId="10" fillId="8" borderId="17" xfId="0" applyNumberFormat="1" applyFont="1" applyFill="1" applyBorder="1" applyAlignment="1">
      <alignment horizontal="right" vertical="center" wrapText="1"/>
    </xf>
    <xf numFmtId="0" fontId="0" fillId="10" borderId="3" xfId="0" applyFill="1" applyBorder="1" applyAlignment="1">
      <alignment vertical="center"/>
    </xf>
    <xf numFmtId="0" fontId="0" fillId="10" borderId="4" xfId="0" applyFill="1" applyBorder="1" applyAlignment="1">
      <alignment horizontal="right" vertical="center"/>
    </xf>
    <xf numFmtId="10" fontId="9" fillId="10" borderId="1" xfId="1" applyNumberFormat="1" applyFont="1" applyFill="1" applyBorder="1"/>
    <xf numFmtId="0" fontId="9" fillId="10" borderId="1" xfId="0" applyFont="1" applyFill="1" applyBorder="1"/>
    <xf numFmtId="0" fontId="10" fillId="9" borderId="11" xfId="0" applyFont="1" applyFill="1" applyBorder="1" applyAlignment="1">
      <alignment horizontal="left"/>
    </xf>
    <xf numFmtId="0" fontId="10" fillId="9" borderId="5" xfId="0" applyNumberFormat="1" applyFont="1" applyFill="1" applyBorder="1"/>
    <xf numFmtId="10" fontId="10" fillId="9" borderId="12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10" fillId="0" borderId="16" xfId="0" applyFont="1" applyFill="1" applyBorder="1" applyAlignment="1">
      <alignment horizontal="left"/>
    </xf>
    <xf numFmtId="0" fontId="10" fillId="0" borderId="6" xfId="0" applyNumberFormat="1" applyFont="1" applyFill="1" applyBorder="1"/>
    <xf numFmtId="10" fontId="10" fillId="0" borderId="17" xfId="0" applyNumberFormat="1" applyFont="1" applyFill="1" applyBorder="1" applyAlignment="1">
      <alignment horizontal="right" vertical="center" wrapText="1"/>
    </xf>
    <xf numFmtId="0" fontId="1" fillId="5" borderId="9" xfId="0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2" xfId="0" applyBorder="1" applyAlignment="1"/>
    <xf numFmtId="10" fontId="1" fillId="2" borderId="9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/>
    <xf numFmtId="2" fontId="0" fillId="0" borderId="2" xfId="0" applyNumberFormat="1" applyBorder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topLeftCell="A19" zoomScaleNormal="100" workbookViewId="0">
      <selection activeCell="F27" sqref="F27:H37"/>
    </sheetView>
  </sheetViews>
  <sheetFormatPr baseColWidth="10" defaultColWidth="9.140625" defaultRowHeight="15" x14ac:dyDescent="0.2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3.28515625" customWidth="1"/>
    <col min="6" max="6" width="19.5703125" bestFit="1" customWidth="1"/>
    <col min="7" max="7" width="16.85546875" customWidth="1"/>
    <col min="8" max="8" width="10.5703125" bestFit="1" customWidth="1"/>
  </cols>
  <sheetData>
    <row r="1" spans="1:6" ht="15" customHeight="1" thickBot="1" x14ac:dyDescent="0.3">
      <c r="A1" s="13" t="s">
        <v>77</v>
      </c>
    </row>
    <row r="2" spans="1:6" ht="15" customHeight="1" thickBot="1" x14ac:dyDescent="0.3">
      <c r="A2" s="14" t="s">
        <v>0</v>
      </c>
      <c r="B2" s="15" t="s">
        <v>1</v>
      </c>
      <c r="C2" s="15" t="s">
        <v>2</v>
      </c>
      <c r="D2" s="15" t="s">
        <v>3</v>
      </c>
      <c r="E2" s="16" t="s">
        <v>20</v>
      </c>
      <c r="F2" s="16" t="s">
        <v>21</v>
      </c>
    </row>
    <row r="3" spans="1:6" ht="15" customHeight="1" thickBot="1" x14ac:dyDescent="0.3">
      <c r="A3" s="1" t="s">
        <v>4</v>
      </c>
      <c r="B3" s="30">
        <v>0</v>
      </c>
      <c r="C3" s="31">
        <v>0</v>
      </c>
      <c r="D3" s="9">
        <f>B3+C3</f>
        <v>0</v>
      </c>
      <c r="E3" s="20">
        <f>D3/$D$12</f>
        <v>0</v>
      </c>
      <c r="F3" s="4">
        <f>E3</f>
        <v>0</v>
      </c>
    </row>
    <row r="4" spans="1:6" ht="15" customHeight="1" thickBot="1" x14ac:dyDescent="0.3">
      <c r="A4" s="1" t="s">
        <v>5</v>
      </c>
      <c r="B4" s="32">
        <v>27</v>
      </c>
      <c r="C4" s="26">
        <v>24</v>
      </c>
      <c r="D4" s="9">
        <f t="shared" ref="D4:D11" si="0">B4+C4</f>
        <v>51</v>
      </c>
      <c r="E4" s="20">
        <f t="shared" ref="E4:E11" si="1">D4/$D$12</f>
        <v>0.20481927710843373</v>
      </c>
      <c r="F4" s="61">
        <f>F3+E4</f>
        <v>0.20481927710843373</v>
      </c>
    </row>
    <row r="5" spans="1:6" ht="15" customHeight="1" thickBot="1" x14ac:dyDescent="0.3">
      <c r="A5" s="1" t="s">
        <v>6</v>
      </c>
      <c r="B5" s="32">
        <v>15</v>
      </c>
      <c r="C5" s="26">
        <v>17</v>
      </c>
      <c r="D5" s="9">
        <f t="shared" si="0"/>
        <v>32</v>
      </c>
      <c r="E5" s="20">
        <f t="shared" si="1"/>
        <v>0.12851405622489959</v>
      </c>
      <c r="F5" s="4">
        <f>F4+E5</f>
        <v>0.33333333333333331</v>
      </c>
    </row>
    <row r="6" spans="1:6" ht="15" customHeight="1" thickBot="1" x14ac:dyDescent="0.3">
      <c r="A6" s="1" t="s">
        <v>7</v>
      </c>
      <c r="B6" s="32">
        <v>21</v>
      </c>
      <c r="C6" s="26">
        <v>11</v>
      </c>
      <c r="D6" s="9">
        <f t="shared" si="0"/>
        <v>32</v>
      </c>
      <c r="E6" s="20">
        <f t="shared" si="1"/>
        <v>0.12851405622489959</v>
      </c>
      <c r="F6" s="10">
        <f t="shared" ref="F6:F11" si="2">F5+E6</f>
        <v>0.4618473895582329</v>
      </c>
    </row>
    <row r="7" spans="1:6" ht="15" customHeight="1" thickBot="1" x14ac:dyDescent="0.3">
      <c r="A7" s="1" t="s">
        <v>8</v>
      </c>
      <c r="B7" s="32">
        <v>21</v>
      </c>
      <c r="C7" s="26">
        <v>12</v>
      </c>
      <c r="D7" s="9">
        <f t="shared" si="0"/>
        <v>33</v>
      </c>
      <c r="E7" s="20">
        <f t="shared" si="1"/>
        <v>0.13253012048192772</v>
      </c>
      <c r="F7" s="10">
        <f t="shared" si="2"/>
        <v>0.59437751004016059</v>
      </c>
    </row>
    <row r="8" spans="1:6" ht="15" customHeight="1" thickBot="1" x14ac:dyDescent="0.3">
      <c r="A8" s="1" t="s">
        <v>9</v>
      </c>
      <c r="B8" s="32">
        <v>13</v>
      </c>
      <c r="C8" s="26">
        <v>19</v>
      </c>
      <c r="D8" s="9">
        <f t="shared" si="0"/>
        <v>32</v>
      </c>
      <c r="E8" s="20">
        <f t="shared" si="1"/>
        <v>0.12851405622489959</v>
      </c>
      <c r="F8" s="4">
        <f t="shared" si="2"/>
        <v>0.72289156626506013</v>
      </c>
    </row>
    <row r="9" spans="1:6" ht="15" customHeight="1" thickBot="1" x14ac:dyDescent="0.3">
      <c r="A9" s="1" t="s">
        <v>10</v>
      </c>
      <c r="B9" s="32">
        <v>12</v>
      </c>
      <c r="C9" s="26">
        <v>15</v>
      </c>
      <c r="D9" s="9">
        <f t="shared" si="0"/>
        <v>27</v>
      </c>
      <c r="E9" s="20">
        <f t="shared" si="1"/>
        <v>0.10843373493975904</v>
      </c>
      <c r="F9" s="4">
        <f t="shared" si="2"/>
        <v>0.83132530120481918</v>
      </c>
    </row>
    <row r="10" spans="1:6" ht="15" customHeight="1" thickBot="1" x14ac:dyDescent="0.3">
      <c r="A10" s="1" t="s">
        <v>11</v>
      </c>
      <c r="B10" s="32">
        <v>12</v>
      </c>
      <c r="C10" s="26">
        <v>9</v>
      </c>
      <c r="D10" s="9">
        <f t="shared" si="0"/>
        <v>21</v>
      </c>
      <c r="E10" s="20">
        <f t="shared" si="1"/>
        <v>8.4337349397590355E-2</v>
      </c>
      <c r="F10" s="4">
        <f t="shared" si="2"/>
        <v>0.91566265060240948</v>
      </c>
    </row>
    <row r="11" spans="1:6" ht="15" customHeight="1" thickBot="1" x14ac:dyDescent="0.3">
      <c r="A11" s="1" t="s">
        <v>12</v>
      </c>
      <c r="B11" s="32">
        <v>7</v>
      </c>
      <c r="C11" s="26">
        <v>14</v>
      </c>
      <c r="D11" s="9">
        <f t="shared" si="0"/>
        <v>21</v>
      </c>
      <c r="E11" s="24">
        <f t="shared" si="1"/>
        <v>8.4337349397590355E-2</v>
      </c>
      <c r="F11" s="4">
        <f t="shared" si="2"/>
        <v>0.99999999999999978</v>
      </c>
    </row>
    <row r="12" spans="1:6" ht="15" customHeight="1" thickBot="1" x14ac:dyDescent="0.3">
      <c r="A12" s="50" t="s">
        <v>32</v>
      </c>
      <c r="B12" s="51">
        <f>SUM(B3:B11)</f>
        <v>128</v>
      </c>
      <c r="C12" s="51">
        <f>SUM(C3:C11)</f>
        <v>121</v>
      </c>
      <c r="D12" s="52">
        <f>SUM(D3:D11)</f>
        <v>249</v>
      </c>
    </row>
    <row r="13" spans="1:6" ht="15" customHeight="1" x14ac:dyDescent="0.25">
      <c r="A13" s="5"/>
      <c r="B13" s="8">
        <f>B12/D12</f>
        <v>0.51405622489959835</v>
      </c>
      <c r="C13" s="8">
        <f>C12/D12</f>
        <v>0.4859437751004016</v>
      </c>
      <c r="D13" s="6"/>
    </row>
    <row r="14" spans="1:6" ht="15" customHeight="1" x14ac:dyDescent="0.25">
      <c r="A14" s="5"/>
      <c r="B14" s="8"/>
      <c r="C14" s="8"/>
      <c r="D14" s="6"/>
    </row>
    <row r="15" spans="1:6" ht="15" customHeight="1" x14ac:dyDescent="0.25">
      <c r="A15" s="7"/>
      <c r="B15" s="7"/>
      <c r="C15" s="7"/>
      <c r="D15" s="7"/>
    </row>
    <row r="16" spans="1:6" ht="15" customHeight="1" thickBot="1" x14ac:dyDescent="0.3">
      <c r="A16" s="13" t="s">
        <v>78</v>
      </c>
    </row>
    <row r="17" spans="1:10" ht="15.75" thickBot="1" x14ac:dyDescent="0.3">
      <c r="A17" s="17" t="s">
        <v>13</v>
      </c>
      <c r="B17" s="15" t="s">
        <v>14</v>
      </c>
      <c r="C17" s="15" t="s">
        <v>15</v>
      </c>
      <c r="D17" s="15" t="s">
        <v>37</v>
      </c>
      <c r="E17" s="15" t="s">
        <v>3</v>
      </c>
      <c r="G17" s="77" t="s">
        <v>22</v>
      </c>
      <c r="H17" s="78"/>
      <c r="I17" s="79"/>
    </row>
    <row r="18" spans="1:10" ht="15.75" thickBot="1" x14ac:dyDescent="0.3">
      <c r="A18" s="27">
        <v>53</v>
      </c>
      <c r="B18" s="28">
        <v>47</v>
      </c>
      <c r="C18" s="28">
        <v>143</v>
      </c>
      <c r="D18" s="29">
        <v>8</v>
      </c>
      <c r="E18" s="2">
        <f>SUM(A18:D18)</f>
        <v>251</v>
      </c>
      <c r="G18" s="80">
        <v>0.04</v>
      </c>
      <c r="H18" s="78"/>
      <c r="I18" s="79"/>
    </row>
    <row r="19" spans="1:10" ht="15.75" thickBot="1" x14ac:dyDescent="0.3">
      <c r="A19" s="21">
        <f>A18/$E$18</f>
        <v>0.21115537848605578</v>
      </c>
      <c r="B19" s="21">
        <f t="shared" ref="B19:D19" si="3">B18/$E$18</f>
        <v>0.18725099601593626</v>
      </c>
      <c r="C19" s="21">
        <f t="shared" si="3"/>
        <v>0.56972111553784865</v>
      </c>
      <c r="D19" s="21">
        <f t="shared" si="3"/>
        <v>3.1872509960159362E-2</v>
      </c>
      <c r="E19" s="2"/>
    </row>
    <row r="20" spans="1:10" ht="15.75" thickBot="1" x14ac:dyDescent="0.3">
      <c r="G20" s="77" t="s">
        <v>36</v>
      </c>
      <c r="H20" s="78"/>
      <c r="I20" s="79"/>
    </row>
    <row r="21" spans="1:10" ht="15.75" thickBot="1" x14ac:dyDescent="0.3">
      <c r="A21" s="11" t="s">
        <v>79</v>
      </c>
      <c r="G21" s="81">
        <v>10.4</v>
      </c>
      <c r="H21" s="82"/>
      <c r="I21" s="83"/>
    </row>
    <row r="22" spans="1:10" ht="15.75" thickBot="1" x14ac:dyDescent="0.3">
      <c r="A22" s="18" t="s">
        <v>18</v>
      </c>
      <c r="B22" s="3">
        <v>152</v>
      </c>
      <c r="C22" s="62">
        <f>B22/E18</f>
        <v>0.60557768924302791</v>
      </c>
    </row>
    <row r="23" spans="1:10" ht="15.75" thickBot="1" x14ac:dyDescent="0.3">
      <c r="A23" s="19" t="s">
        <v>19</v>
      </c>
      <c r="B23" s="2">
        <v>98</v>
      </c>
      <c r="C23" s="36">
        <f>B23/E18</f>
        <v>0.39043824701195218</v>
      </c>
    </row>
    <row r="26" spans="1:10" ht="15.75" thickBot="1" x14ac:dyDescent="0.3">
      <c r="A26" s="11" t="s">
        <v>81</v>
      </c>
      <c r="F26" s="11" t="s">
        <v>80</v>
      </c>
    </row>
    <row r="27" spans="1:10" ht="15.75" customHeight="1" thickBot="1" x14ac:dyDescent="0.3">
      <c r="A27" s="14" t="s">
        <v>16</v>
      </c>
      <c r="B27" s="17" t="s">
        <v>17</v>
      </c>
      <c r="C27" s="17" t="s">
        <v>23</v>
      </c>
      <c r="D27" s="17" t="s">
        <v>24</v>
      </c>
      <c r="E27" s="47"/>
      <c r="F27" s="14" t="s">
        <v>27</v>
      </c>
      <c r="G27" s="14" t="s">
        <v>33</v>
      </c>
      <c r="H27" s="14" t="s">
        <v>34</v>
      </c>
      <c r="J27" s="7"/>
    </row>
    <row r="28" spans="1:10" ht="15.75" thickBot="1" x14ac:dyDescent="0.3">
      <c r="A28" s="66" t="s">
        <v>95</v>
      </c>
      <c r="B28" s="67">
        <v>28</v>
      </c>
      <c r="C28" s="68">
        <f>B28/$B$83</f>
        <v>0.11155378486055777</v>
      </c>
      <c r="D28" s="69">
        <v>1</v>
      </c>
      <c r="F28" s="74" t="s">
        <v>26</v>
      </c>
      <c r="G28" s="75">
        <v>25</v>
      </c>
      <c r="H28" s="76">
        <f>G28/G$37</f>
        <v>9.9601593625498003E-2</v>
      </c>
      <c r="I28" s="22"/>
      <c r="J28" s="7"/>
    </row>
    <row r="29" spans="1:10" ht="15.75" thickBot="1" x14ac:dyDescent="0.3">
      <c r="A29" s="66" t="s">
        <v>43</v>
      </c>
      <c r="B29" s="67">
        <v>15</v>
      </c>
      <c r="C29" s="68">
        <f>B29/$B$83</f>
        <v>5.9760956175298807E-2</v>
      </c>
      <c r="D29" s="69">
        <v>2</v>
      </c>
      <c r="F29" s="41" t="s">
        <v>25</v>
      </c>
      <c r="G29" s="42">
        <v>13</v>
      </c>
      <c r="H29" s="55">
        <f t="shared" ref="H29:H36" si="4">G29/G$37</f>
        <v>5.1792828685258967E-2</v>
      </c>
      <c r="I29" s="23"/>
      <c r="J29" s="7"/>
    </row>
    <row r="30" spans="1:10" ht="15.75" thickBot="1" x14ac:dyDescent="0.3">
      <c r="A30" s="66" t="s">
        <v>67</v>
      </c>
      <c r="B30" s="67">
        <v>13</v>
      </c>
      <c r="C30" s="68">
        <f>B30/$B$83</f>
        <v>5.1792828685258967E-2</v>
      </c>
      <c r="D30" s="69">
        <v>3</v>
      </c>
      <c r="F30" s="41" t="s">
        <v>28</v>
      </c>
      <c r="G30" s="42">
        <v>0</v>
      </c>
      <c r="H30" s="56">
        <f t="shared" si="4"/>
        <v>0</v>
      </c>
      <c r="I30" s="23"/>
      <c r="J30" s="7"/>
    </row>
    <row r="31" spans="1:10" ht="15.75" thickBot="1" x14ac:dyDescent="0.3">
      <c r="A31" s="66" t="s">
        <v>96</v>
      </c>
      <c r="B31" s="67">
        <v>12</v>
      </c>
      <c r="C31" s="68">
        <f>B31/$B$83</f>
        <v>4.7808764940239043E-2</v>
      </c>
      <c r="D31" s="69">
        <v>4</v>
      </c>
      <c r="F31" s="45" t="s">
        <v>13</v>
      </c>
      <c r="G31" s="46">
        <v>43</v>
      </c>
      <c r="H31" s="57">
        <f t="shared" si="4"/>
        <v>0.17131474103585656</v>
      </c>
      <c r="I31" s="23"/>
      <c r="J31" s="7"/>
    </row>
    <row r="32" spans="1:10" ht="15.75" thickBot="1" x14ac:dyDescent="0.3">
      <c r="A32" s="66" t="s">
        <v>82</v>
      </c>
      <c r="B32" s="67">
        <v>11</v>
      </c>
      <c r="C32" s="68">
        <f>B32/$B$83</f>
        <v>4.3824701195219126E-2</v>
      </c>
      <c r="D32" s="69">
        <v>5</v>
      </c>
      <c r="F32" s="41" t="s">
        <v>14</v>
      </c>
      <c r="G32" s="42">
        <v>24</v>
      </c>
      <c r="H32" s="56">
        <f t="shared" si="4"/>
        <v>9.5617529880478086E-2</v>
      </c>
      <c r="I32" s="23"/>
      <c r="J32" s="7"/>
    </row>
    <row r="33" spans="1:10" ht="15.75" thickBot="1" x14ac:dyDescent="0.3">
      <c r="A33" s="66" t="s">
        <v>60</v>
      </c>
      <c r="B33" s="67">
        <v>11</v>
      </c>
      <c r="C33" s="68">
        <f>B33/$B$83</f>
        <v>4.3824701195219126E-2</v>
      </c>
      <c r="D33" s="69">
        <v>6</v>
      </c>
      <c r="F33" s="41" t="s">
        <v>29</v>
      </c>
      <c r="G33" s="42">
        <v>9</v>
      </c>
      <c r="H33" s="55">
        <f t="shared" si="4"/>
        <v>3.5856573705179286E-2</v>
      </c>
      <c r="I33" s="23"/>
      <c r="J33" s="7"/>
    </row>
    <row r="34" spans="1:10" ht="15.75" thickBot="1" x14ac:dyDescent="0.3">
      <c r="A34" s="53" t="s">
        <v>58</v>
      </c>
      <c r="B34" s="54">
        <v>9</v>
      </c>
      <c r="C34" s="39">
        <f>B34/$B$83</f>
        <v>3.5856573705179286E-2</v>
      </c>
      <c r="D34" s="40">
        <v>7</v>
      </c>
      <c r="F34" s="70" t="s">
        <v>30</v>
      </c>
      <c r="G34" s="71">
        <v>32</v>
      </c>
      <c r="H34" s="72">
        <f t="shared" si="4"/>
        <v>0.12749003984063745</v>
      </c>
      <c r="I34" s="23"/>
      <c r="J34" s="7"/>
    </row>
    <row r="35" spans="1:10" ht="15.75" thickBot="1" x14ac:dyDescent="0.3">
      <c r="A35" s="53" t="s">
        <v>83</v>
      </c>
      <c r="B35" s="54">
        <v>8</v>
      </c>
      <c r="C35" s="39">
        <f>B35/$B$83</f>
        <v>3.1872509960159362E-2</v>
      </c>
      <c r="D35" s="40">
        <v>8</v>
      </c>
      <c r="F35" s="63" t="s">
        <v>31</v>
      </c>
      <c r="G35" s="64">
        <v>90</v>
      </c>
      <c r="H35" s="65">
        <f t="shared" si="4"/>
        <v>0.35856573705179284</v>
      </c>
      <c r="I35" s="23"/>
      <c r="J35" s="7"/>
    </row>
    <row r="36" spans="1:10" ht="15.75" thickBot="1" x14ac:dyDescent="0.3">
      <c r="A36" s="53" t="s">
        <v>50</v>
      </c>
      <c r="B36" s="54">
        <v>7</v>
      </c>
      <c r="C36" s="39">
        <f>B36/$B$83</f>
        <v>2.7888446215139442E-2</v>
      </c>
      <c r="D36" s="40">
        <v>9</v>
      </c>
      <c r="F36" s="43" t="s">
        <v>35</v>
      </c>
      <c r="G36" s="44">
        <v>15</v>
      </c>
      <c r="H36" s="56">
        <f t="shared" si="4"/>
        <v>5.9760956175298807E-2</v>
      </c>
      <c r="I36" s="23"/>
      <c r="J36" s="7"/>
    </row>
    <row r="37" spans="1:10" ht="15.75" thickBot="1" x14ac:dyDescent="0.3">
      <c r="A37" s="53" t="s">
        <v>46</v>
      </c>
      <c r="B37" s="54">
        <v>6</v>
      </c>
      <c r="C37" s="39">
        <f>B37/$B$83</f>
        <v>2.3904382470119521E-2</v>
      </c>
      <c r="D37" s="40">
        <v>10</v>
      </c>
      <c r="F37" s="58" t="s">
        <v>32</v>
      </c>
      <c r="G37" s="59">
        <f>SUM(G28:G36)</f>
        <v>251</v>
      </c>
      <c r="H37" s="60"/>
      <c r="I37" s="23"/>
      <c r="J37" s="7"/>
    </row>
    <row r="38" spans="1:10" ht="15.75" thickBot="1" x14ac:dyDescent="0.3">
      <c r="A38" s="53" t="s">
        <v>57</v>
      </c>
      <c r="B38" s="54">
        <v>6</v>
      </c>
      <c r="C38" s="39">
        <f>B38/$B$83</f>
        <v>2.3904382470119521E-2</v>
      </c>
      <c r="D38" s="40">
        <v>11</v>
      </c>
    </row>
    <row r="39" spans="1:10" ht="15.75" thickBot="1" x14ac:dyDescent="0.3">
      <c r="A39" s="53" t="s">
        <v>49</v>
      </c>
      <c r="B39" s="54">
        <v>6</v>
      </c>
      <c r="C39" s="39">
        <f>B39/$B$83</f>
        <v>2.3904382470119521E-2</v>
      </c>
      <c r="D39" s="40">
        <v>12</v>
      </c>
      <c r="F39" s="33"/>
      <c r="G39" s="33"/>
      <c r="H39" s="33"/>
      <c r="I39" s="33"/>
      <c r="J39" s="33"/>
    </row>
    <row r="40" spans="1:10" ht="15.75" thickBot="1" x14ac:dyDescent="0.3">
      <c r="A40" s="53" t="s">
        <v>53</v>
      </c>
      <c r="B40" s="54">
        <v>6</v>
      </c>
      <c r="C40" s="39">
        <f>B40/$B$83</f>
        <v>2.3904382470119521E-2</v>
      </c>
      <c r="D40" s="40">
        <v>13</v>
      </c>
      <c r="F40" s="34"/>
      <c r="G40" s="34"/>
      <c r="H40" s="34"/>
      <c r="I40" s="34"/>
      <c r="J40" s="34"/>
    </row>
    <row r="41" spans="1:10" ht="15.75" thickBot="1" x14ac:dyDescent="0.3">
      <c r="A41" s="53" t="s">
        <v>69</v>
      </c>
      <c r="B41" s="54">
        <v>6</v>
      </c>
      <c r="C41" s="39">
        <f>B41/$B$83</f>
        <v>2.3904382470119521E-2</v>
      </c>
      <c r="D41" s="40">
        <v>14</v>
      </c>
      <c r="F41" s="35"/>
      <c r="G41" s="35"/>
      <c r="H41" s="35"/>
      <c r="I41" s="35"/>
      <c r="J41" s="35"/>
    </row>
    <row r="42" spans="1:10" ht="15.75" thickBot="1" x14ac:dyDescent="0.3">
      <c r="A42" s="53" t="s">
        <v>47</v>
      </c>
      <c r="B42" s="54">
        <v>6</v>
      </c>
      <c r="C42" s="39">
        <f>B42/$B$83</f>
        <v>2.3904382470119521E-2</v>
      </c>
      <c r="D42" s="40">
        <v>15</v>
      </c>
      <c r="F42" s="35"/>
      <c r="G42" s="35"/>
      <c r="H42" s="35"/>
      <c r="I42" s="35"/>
      <c r="J42" s="35"/>
    </row>
    <row r="43" spans="1:10" ht="15.75" thickBot="1" x14ac:dyDescent="0.3">
      <c r="A43" s="53" t="s">
        <v>84</v>
      </c>
      <c r="B43" s="54">
        <v>6</v>
      </c>
      <c r="C43" s="39">
        <f>B43/$B$83</f>
        <v>2.3904382470119521E-2</v>
      </c>
      <c r="D43" s="40">
        <v>16</v>
      </c>
    </row>
    <row r="44" spans="1:10" ht="15.75" thickBot="1" x14ac:dyDescent="0.3">
      <c r="A44" s="53" t="s">
        <v>56</v>
      </c>
      <c r="B44" s="54">
        <v>5</v>
      </c>
      <c r="C44" s="39">
        <f>B44/$B$83</f>
        <v>1.9920318725099601E-2</v>
      </c>
      <c r="D44" s="40">
        <v>17</v>
      </c>
    </row>
    <row r="45" spans="1:10" ht="15.75" thickBot="1" x14ac:dyDescent="0.3">
      <c r="A45" s="53" t="s">
        <v>52</v>
      </c>
      <c r="B45" s="54">
        <v>5</v>
      </c>
      <c r="C45" s="39">
        <f>B45/$B$83</f>
        <v>1.9920318725099601E-2</v>
      </c>
      <c r="D45" s="40">
        <v>18</v>
      </c>
      <c r="E45" s="25"/>
    </row>
    <row r="46" spans="1:10" ht="15.75" thickBot="1" x14ac:dyDescent="0.3">
      <c r="A46" s="53" t="s">
        <v>93</v>
      </c>
      <c r="B46" s="54">
        <v>5</v>
      </c>
      <c r="C46" s="39">
        <f>B46/$B$83</f>
        <v>1.9920318725099601E-2</v>
      </c>
      <c r="D46" s="40">
        <v>19</v>
      </c>
    </row>
    <row r="47" spans="1:10" ht="15.75" thickBot="1" x14ac:dyDescent="0.3">
      <c r="A47" s="53" t="s">
        <v>63</v>
      </c>
      <c r="B47" s="54">
        <v>4</v>
      </c>
      <c r="C47" s="39">
        <f>B47/$B$83</f>
        <v>1.5936254980079681E-2</v>
      </c>
      <c r="D47" s="40">
        <v>20</v>
      </c>
    </row>
    <row r="48" spans="1:10" ht="15.75" thickBot="1" x14ac:dyDescent="0.3">
      <c r="A48" s="53" t="s">
        <v>54</v>
      </c>
      <c r="B48" s="54">
        <v>4</v>
      </c>
      <c r="C48" s="39">
        <f>B48/$B$83</f>
        <v>1.5936254980079681E-2</v>
      </c>
      <c r="D48" s="40">
        <v>21</v>
      </c>
    </row>
    <row r="49" spans="1:4" ht="15.75" thickBot="1" x14ac:dyDescent="0.3">
      <c r="A49" s="53" t="s">
        <v>85</v>
      </c>
      <c r="B49" s="54">
        <v>4</v>
      </c>
      <c r="C49" s="39">
        <f>B49/$B$83</f>
        <v>1.5936254980079681E-2</v>
      </c>
      <c r="D49" s="40">
        <v>22</v>
      </c>
    </row>
    <row r="50" spans="1:4" ht="15.75" thickBot="1" x14ac:dyDescent="0.3">
      <c r="A50" s="53" t="s">
        <v>39</v>
      </c>
      <c r="B50" s="54">
        <v>4</v>
      </c>
      <c r="C50" s="39">
        <f>B50/$B$83</f>
        <v>1.5936254980079681E-2</v>
      </c>
      <c r="D50" s="40">
        <v>23</v>
      </c>
    </row>
    <row r="51" spans="1:4" ht="15.75" thickBot="1" x14ac:dyDescent="0.3">
      <c r="A51" s="53" t="s">
        <v>94</v>
      </c>
      <c r="B51" s="54">
        <v>4</v>
      </c>
      <c r="C51" s="39">
        <f>B51/$B$83</f>
        <v>1.5936254980079681E-2</v>
      </c>
      <c r="D51" s="40">
        <v>24</v>
      </c>
    </row>
    <row r="52" spans="1:4" ht="15.75" thickBot="1" x14ac:dyDescent="0.3">
      <c r="A52" s="53" t="s">
        <v>62</v>
      </c>
      <c r="B52" s="54">
        <v>4</v>
      </c>
      <c r="C52" s="39">
        <f>B52/$B$83</f>
        <v>1.5936254980079681E-2</v>
      </c>
      <c r="D52" s="40">
        <v>25</v>
      </c>
    </row>
    <row r="53" spans="1:4" ht="15.75" thickBot="1" x14ac:dyDescent="0.3">
      <c r="A53" s="53" t="s">
        <v>73</v>
      </c>
      <c r="B53" s="54">
        <v>3</v>
      </c>
      <c r="C53" s="39">
        <f>B53/$B$83</f>
        <v>1.1952191235059761E-2</v>
      </c>
      <c r="D53" s="40">
        <v>26</v>
      </c>
    </row>
    <row r="54" spans="1:4" ht="15.75" thickBot="1" x14ac:dyDescent="0.3">
      <c r="A54" s="53" t="s">
        <v>42</v>
      </c>
      <c r="B54" s="54">
        <v>3</v>
      </c>
      <c r="C54" s="39">
        <f>B54/$B$83</f>
        <v>1.1952191235059761E-2</v>
      </c>
      <c r="D54" s="40">
        <v>27</v>
      </c>
    </row>
    <row r="55" spans="1:4" ht="15.75" thickBot="1" x14ac:dyDescent="0.3">
      <c r="A55" s="53" t="s">
        <v>86</v>
      </c>
      <c r="B55" s="54">
        <v>3</v>
      </c>
      <c r="C55" s="39">
        <f>B55/$B$83</f>
        <v>1.1952191235059761E-2</v>
      </c>
      <c r="D55" s="40">
        <v>28</v>
      </c>
    </row>
    <row r="56" spans="1:4" ht="15.75" thickBot="1" x14ac:dyDescent="0.3">
      <c r="A56" s="53" t="s">
        <v>87</v>
      </c>
      <c r="B56" s="54">
        <v>2</v>
      </c>
      <c r="C56" s="39">
        <f>B56/$B$83</f>
        <v>7.9681274900398405E-3</v>
      </c>
      <c r="D56" s="40">
        <v>29</v>
      </c>
    </row>
    <row r="57" spans="1:4" ht="15.75" thickBot="1" x14ac:dyDescent="0.3">
      <c r="A57" s="53" t="s">
        <v>72</v>
      </c>
      <c r="B57" s="54">
        <v>2</v>
      </c>
      <c r="C57" s="39">
        <f>B57/$B$83</f>
        <v>7.9681274900398405E-3</v>
      </c>
      <c r="D57" s="40">
        <v>30</v>
      </c>
    </row>
    <row r="58" spans="1:4" ht="15.75" thickBot="1" x14ac:dyDescent="0.3">
      <c r="A58" s="53" t="s">
        <v>55</v>
      </c>
      <c r="B58" s="54">
        <v>2</v>
      </c>
      <c r="C58" s="39">
        <f>B58/$B$83</f>
        <v>7.9681274900398405E-3</v>
      </c>
      <c r="D58" s="40">
        <v>31</v>
      </c>
    </row>
    <row r="59" spans="1:4" ht="15.75" thickBot="1" x14ac:dyDescent="0.3">
      <c r="A59" s="53" t="s">
        <v>70</v>
      </c>
      <c r="B59" s="54">
        <v>2</v>
      </c>
      <c r="C59" s="39">
        <f>B59/$B$83</f>
        <v>7.9681274900398405E-3</v>
      </c>
      <c r="D59" s="40">
        <v>32</v>
      </c>
    </row>
    <row r="60" spans="1:4" ht="15.75" thickBot="1" x14ac:dyDescent="0.3">
      <c r="A60" s="53" t="s">
        <v>51</v>
      </c>
      <c r="B60" s="54">
        <v>2</v>
      </c>
      <c r="C60" s="39">
        <f>B60/$B$83</f>
        <v>7.9681274900398405E-3</v>
      </c>
      <c r="D60" s="40">
        <v>33</v>
      </c>
    </row>
    <row r="61" spans="1:4" ht="15.75" thickBot="1" x14ac:dyDescent="0.3">
      <c r="A61" s="53" t="s">
        <v>88</v>
      </c>
      <c r="B61" s="54">
        <v>2</v>
      </c>
      <c r="C61" s="39">
        <f>B61/$B$83</f>
        <v>7.9681274900398405E-3</v>
      </c>
      <c r="D61" s="40">
        <v>34</v>
      </c>
    </row>
    <row r="62" spans="1:4" ht="15.75" thickBot="1" x14ac:dyDescent="0.3">
      <c r="A62" s="53" t="s">
        <v>89</v>
      </c>
      <c r="B62" s="54">
        <v>1</v>
      </c>
      <c r="C62" s="39">
        <f>B62/$B$83</f>
        <v>3.9840637450199202E-3</v>
      </c>
      <c r="D62" s="40">
        <v>35</v>
      </c>
    </row>
    <row r="63" spans="1:4" ht="15.75" thickBot="1" x14ac:dyDescent="0.3">
      <c r="A63" s="53" t="s">
        <v>65</v>
      </c>
      <c r="B63" s="54">
        <v>1</v>
      </c>
      <c r="C63" s="39">
        <f>B63/$B$83</f>
        <v>3.9840637450199202E-3</v>
      </c>
      <c r="D63" s="40">
        <v>36</v>
      </c>
    </row>
    <row r="64" spans="1:4" ht="15.75" thickBot="1" x14ac:dyDescent="0.3">
      <c r="A64" s="53" t="s">
        <v>75</v>
      </c>
      <c r="B64" s="54">
        <v>1</v>
      </c>
      <c r="C64" s="39">
        <f>B64/$B$83</f>
        <v>3.9840637450199202E-3</v>
      </c>
      <c r="D64" s="40">
        <v>37</v>
      </c>
    </row>
    <row r="65" spans="1:7" ht="15.75" thickBot="1" x14ac:dyDescent="0.3">
      <c r="A65" s="53" t="s">
        <v>41</v>
      </c>
      <c r="B65" s="54">
        <v>1</v>
      </c>
      <c r="C65" s="39">
        <f>B65/$B$83</f>
        <v>3.9840637450199202E-3</v>
      </c>
      <c r="D65" s="40">
        <v>38</v>
      </c>
    </row>
    <row r="66" spans="1:7" ht="15.75" thickBot="1" x14ac:dyDescent="0.3">
      <c r="A66" s="53" t="s">
        <v>64</v>
      </c>
      <c r="B66" s="54">
        <v>1</v>
      </c>
      <c r="C66" s="39">
        <f>B66/$B$83</f>
        <v>3.9840637450199202E-3</v>
      </c>
      <c r="D66" s="40">
        <v>39</v>
      </c>
    </row>
    <row r="67" spans="1:7" ht="15.75" thickBot="1" x14ac:dyDescent="0.3">
      <c r="A67" s="53" t="s">
        <v>97</v>
      </c>
      <c r="B67" s="54">
        <v>1</v>
      </c>
      <c r="C67" s="39">
        <f>B67/$B$83</f>
        <v>3.9840637450199202E-3</v>
      </c>
      <c r="D67" s="40">
        <v>40</v>
      </c>
    </row>
    <row r="68" spans="1:7" ht="15.75" thickBot="1" x14ac:dyDescent="0.3">
      <c r="A68" s="53" t="s">
        <v>71</v>
      </c>
      <c r="B68" s="54">
        <v>1</v>
      </c>
      <c r="C68" s="39">
        <f>B68/$B$83</f>
        <v>3.9840637450199202E-3</v>
      </c>
      <c r="D68" s="40">
        <v>41</v>
      </c>
    </row>
    <row r="69" spans="1:7" ht="15.75" thickBot="1" x14ac:dyDescent="0.3">
      <c r="A69" s="53" t="s">
        <v>74</v>
      </c>
      <c r="B69" s="54">
        <v>1</v>
      </c>
      <c r="C69" s="39">
        <f>B69/$B$83</f>
        <v>3.9840637450199202E-3</v>
      </c>
      <c r="D69" s="40">
        <v>42</v>
      </c>
    </row>
    <row r="70" spans="1:7" ht="15.75" thickBot="1" x14ac:dyDescent="0.3">
      <c r="A70" s="53" t="s">
        <v>90</v>
      </c>
      <c r="B70" s="54">
        <v>1</v>
      </c>
      <c r="C70" s="39">
        <f>B70/$B$83</f>
        <v>3.9840637450199202E-3</v>
      </c>
      <c r="D70" s="40">
        <v>43</v>
      </c>
    </row>
    <row r="71" spans="1:7" ht="15.75" thickBot="1" x14ac:dyDescent="0.3">
      <c r="A71" s="53" t="s">
        <v>59</v>
      </c>
      <c r="B71" s="54">
        <v>1</v>
      </c>
      <c r="C71" s="39">
        <f>B71/$B$83</f>
        <v>3.9840637450199202E-3</v>
      </c>
      <c r="D71" s="40">
        <v>44</v>
      </c>
      <c r="G71" s="12"/>
    </row>
    <row r="72" spans="1:7" ht="15.75" thickBot="1" x14ac:dyDescent="0.3">
      <c r="A72" s="53" t="s">
        <v>68</v>
      </c>
      <c r="B72" s="54">
        <v>1</v>
      </c>
      <c r="C72" s="39">
        <f>B72/$B$83</f>
        <v>3.9840637450199202E-3</v>
      </c>
      <c r="D72" s="40">
        <v>45</v>
      </c>
    </row>
    <row r="73" spans="1:7" ht="15.75" thickBot="1" x14ac:dyDescent="0.3">
      <c r="A73" s="53" t="s">
        <v>91</v>
      </c>
      <c r="B73" s="54">
        <v>1</v>
      </c>
      <c r="C73" s="39">
        <f>B73/$B$83</f>
        <v>3.9840637450199202E-3</v>
      </c>
      <c r="D73" s="40">
        <v>46</v>
      </c>
    </row>
    <row r="74" spans="1:7" ht="15.75" thickBot="1" x14ac:dyDescent="0.3">
      <c r="A74" s="53" t="s">
        <v>76</v>
      </c>
      <c r="B74" s="54">
        <v>1</v>
      </c>
      <c r="C74" s="39">
        <f>B74/$B$83</f>
        <v>3.9840637450199202E-3</v>
      </c>
      <c r="D74" s="40">
        <v>47</v>
      </c>
    </row>
    <row r="75" spans="1:7" ht="15.75" thickBot="1" x14ac:dyDescent="0.3">
      <c r="A75" s="53" t="s">
        <v>40</v>
      </c>
      <c r="B75" s="54">
        <v>1</v>
      </c>
      <c r="C75" s="39">
        <f>B75/$B$83</f>
        <v>3.9840637450199202E-3</v>
      </c>
      <c r="D75" s="40">
        <v>48</v>
      </c>
    </row>
    <row r="76" spans="1:7" ht="15.75" thickBot="1" x14ac:dyDescent="0.3">
      <c r="A76" s="53" t="s">
        <v>66</v>
      </c>
      <c r="B76" s="54">
        <v>1</v>
      </c>
      <c r="C76" s="39">
        <f>B76/$B$83</f>
        <v>3.9840637450199202E-3</v>
      </c>
      <c r="D76" s="40">
        <v>49</v>
      </c>
    </row>
    <row r="77" spans="1:7" ht="15.75" thickBot="1" x14ac:dyDescent="0.3">
      <c r="A77" s="53" t="s">
        <v>61</v>
      </c>
      <c r="B77" s="54">
        <v>1</v>
      </c>
      <c r="C77" s="39">
        <f>B77/$B$83</f>
        <v>3.9840637450199202E-3</v>
      </c>
      <c r="D77" s="40">
        <v>50</v>
      </c>
    </row>
    <row r="78" spans="1:7" ht="15.75" thickBot="1" x14ac:dyDescent="0.3">
      <c r="A78" s="53" t="s">
        <v>48</v>
      </c>
      <c r="B78" s="54">
        <v>1</v>
      </c>
      <c r="C78" s="39">
        <f>B78/$B$83</f>
        <v>3.9840637450199202E-3</v>
      </c>
      <c r="D78" s="40">
        <v>51</v>
      </c>
    </row>
    <row r="79" spans="1:7" ht="15.75" thickBot="1" x14ac:dyDescent="0.3">
      <c r="A79" s="53" t="s">
        <v>44</v>
      </c>
      <c r="B79" s="54">
        <v>1</v>
      </c>
      <c r="C79" s="39">
        <f>B79/$B$83</f>
        <v>3.9840637450199202E-3</v>
      </c>
      <c r="D79" s="40">
        <v>52</v>
      </c>
    </row>
    <row r="80" spans="1:7" ht="15.75" thickBot="1" x14ac:dyDescent="0.3">
      <c r="A80" s="53" t="s">
        <v>45</v>
      </c>
      <c r="B80" s="54">
        <v>1</v>
      </c>
      <c r="C80" s="39">
        <f>B80/$B$83</f>
        <v>3.9840637450199202E-3</v>
      </c>
      <c r="D80" s="40">
        <v>53</v>
      </c>
    </row>
    <row r="81" spans="1:4" ht="15.75" thickBot="1" x14ac:dyDescent="0.3">
      <c r="A81" s="53" t="s">
        <v>92</v>
      </c>
      <c r="B81" s="54">
        <v>1</v>
      </c>
      <c r="C81" s="39">
        <f>B81/$B$83</f>
        <v>3.9840637450199202E-3</v>
      </c>
      <c r="D81" s="40">
        <v>54</v>
      </c>
    </row>
    <row r="82" spans="1:4" ht="15.75" thickBot="1" x14ac:dyDescent="0.3">
      <c r="A82" s="37" t="s">
        <v>38</v>
      </c>
      <c r="B82" s="38">
        <v>15</v>
      </c>
      <c r="C82" s="39">
        <f>B82/$B$83</f>
        <v>5.9760956175298807E-2</v>
      </c>
      <c r="D82" s="40"/>
    </row>
    <row r="83" spans="1:4" ht="15.75" thickBot="1" x14ac:dyDescent="0.3">
      <c r="A83" s="48" t="s">
        <v>32</v>
      </c>
      <c r="B83" s="49">
        <f>SUM(B28:B82)</f>
        <v>251</v>
      </c>
      <c r="C83" s="73"/>
      <c r="D83" s="73"/>
    </row>
  </sheetData>
  <sortState ref="A28:D94">
    <sortCondition descending="1" ref="B28:B94"/>
    <sortCondition ref="A28:A94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20200923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2020-09-24T15:29:09Z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