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50"/>
  </bookViews>
  <sheets>
    <sheet name="20200912" sheetId="1" r:id="rId1"/>
  </sheets>
  <definedNames>
    <definedName name="_xlnm._FilterDatabase" localSheetId="0" hidden="1">'20200912'!$A$27:$E$98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22" i="1"/>
  <c r="B98" i="1" l="1"/>
  <c r="C94" i="1" l="1"/>
  <c r="C96" i="1"/>
  <c r="C92" i="1"/>
  <c r="C95" i="1"/>
  <c r="C93" i="1"/>
  <c r="C87" i="1"/>
  <c r="C91" i="1"/>
  <c r="C88" i="1"/>
  <c r="C89" i="1"/>
  <c r="C90" i="1"/>
  <c r="C80" i="1"/>
  <c r="C84" i="1"/>
  <c r="C81" i="1"/>
  <c r="C85" i="1"/>
  <c r="C82" i="1"/>
  <c r="C86" i="1"/>
  <c r="C83" i="1"/>
  <c r="C97" i="1"/>
  <c r="E18" i="1"/>
  <c r="C29" i="1" l="1"/>
  <c r="C33" i="1"/>
  <c r="C37" i="1"/>
  <c r="C41" i="1"/>
  <c r="C45" i="1"/>
  <c r="C49" i="1"/>
  <c r="C53" i="1"/>
  <c r="C57" i="1"/>
  <c r="C61" i="1"/>
  <c r="C65" i="1"/>
  <c r="C69" i="1"/>
  <c r="C73" i="1"/>
  <c r="C77" i="1"/>
  <c r="C30" i="1"/>
  <c r="C34" i="1"/>
  <c r="C38" i="1"/>
  <c r="C42" i="1"/>
  <c r="C46" i="1"/>
  <c r="C50" i="1"/>
  <c r="C54" i="1"/>
  <c r="C58" i="1"/>
  <c r="C62" i="1"/>
  <c r="C66" i="1"/>
  <c r="C70" i="1"/>
  <c r="C74" i="1"/>
  <c r="C78" i="1"/>
  <c r="C31" i="1"/>
  <c r="C35" i="1"/>
  <c r="C39" i="1"/>
  <c r="C43" i="1"/>
  <c r="C47" i="1"/>
  <c r="C51" i="1"/>
  <c r="C55" i="1"/>
  <c r="C59" i="1"/>
  <c r="C63" i="1"/>
  <c r="C67" i="1"/>
  <c r="C71" i="1"/>
  <c r="C75" i="1"/>
  <c r="C79" i="1"/>
  <c r="C36" i="1"/>
  <c r="C40" i="1"/>
  <c r="C44" i="1"/>
  <c r="C48" i="1"/>
  <c r="C52" i="1"/>
  <c r="C56" i="1"/>
  <c r="C60" i="1"/>
  <c r="C68" i="1"/>
  <c r="C72" i="1"/>
  <c r="C76" i="1"/>
  <c r="C32" i="1"/>
  <c r="C64" i="1"/>
  <c r="C28" i="1"/>
  <c r="G37" i="1" l="1"/>
  <c r="H35" i="1" s="1"/>
  <c r="C12" i="1" l="1"/>
  <c r="H29" i="1" l="1"/>
  <c r="H30" i="1"/>
  <c r="H31" i="1"/>
  <c r="H32" i="1"/>
  <c r="H33" i="1"/>
  <c r="H34" i="1"/>
  <c r="H36" i="1"/>
  <c r="H37" i="1"/>
  <c r="H28" i="1"/>
  <c r="B19" i="1" l="1"/>
  <c r="C19" i="1"/>
  <c r="A19" i="1"/>
  <c r="D19" i="1"/>
  <c r="D4" i="1"/>
  <c r="D5" i="1"/>
  <c r="D6" i="1"/>
  <c r="D7" i="1"/>
  <c r="D8" i="1"/>
  <c r="D9" i="1"/>
  <c r="D10" i="1"/>
  <c r="D11" i="1"/>
  <c r="D3" i="1"/>
  <c r="D12" i="1" l="1"/>
  <c r="B13" i="1" l="1"/>
  <c r="E4" i="1"/>
  <c r="E5" i="1"/>
  <c r="E6" i="1"/>
  <c r="E7" i="1"/>
  <c r="E8" i="1"/>
  <c r="E9" i="1"/>
  <c r="E10" i="1"/>
  <c r="E11" i="1"/>
  <c r="E3" i="1"/>
  <c r="F3" i="1" s="1"/>
  <c r="C13" i="1"/>
  <c r="F4" i="1" l="1"/>
  <c r="F5" i="1" s="1"/>
  <c r="F6" i="1" s="1"/>
  <c r="F7" i="1" s="1"/>
  <c r="F8" i="1" s="1"/>
  <c r="F9" i="1" s="1"/>
  <c r="F10" i="1" s="1"/>
  <c r="F11" i="1" s="1"/>
</calcChain>
</file>

<file path=xl/sharedStrings.xml><?xml version="1.0" encoding="utf-8"?>
<sst xmlns="http://schemas.openxmlformats.org/spreadsheetml/2006/main" count="188" uniqueCount="119">
  <si>
    <t>Grupo Edad</t>
  </si>
  <si>
    <t>Hombre</t>
  </si>
  <si>
    <t>Mujer</t>
  </si>
  <si>
    <t>Total general</t>
  </si>
  <si>
    <t>Menos de 1 año</t>
  </si>
  <si>
    <t>1 a 14 años</t>
  </si>
  <si>
    <t>15 a 24 años</t>
  </si>
  <si>
    <t>25 a 34 años</t>
  </si>
  <si>
    <t>35 a 44 años</t>
  </si>
  <si>
    <t>45 a 54 años</t>
  </si>
  <si>
    <t>55 a 64 años</t>
  </si>
  <si>
    <t>65 a 74 años</t>
  </si>
  <si>
    <t>75 años o más</t>
  </si>
  <si>
    <t>HUESCA</t>
  </si>
  <si>
    <t>TERUEL</t>
  </si>
  <si>
    <t>ZARAGOZA</t>
  </si>
  <si>
    <t>Zona Básica</t>
  </si>
  <si>
    <t>Casos</t>
  </si>
  <si>
    <t>SINTOMÁTICOS</t>
  </si>
  <si>
    <t>ASINTOMÁTICOS</t>
  </si>
  <si>
    <t>%  sobre el total</t>
  </si>
  <si>
    <t xml:space="preserve">%  acumulado </t>
  </si>
  <si>
    <t>LETALIDAD</t>
  </si>
  <si>
    <t>Porcentaje</t>
  </si>
  <si>
    <t>ZBS con casos</t>
  </si>
  <si>
    <t>BARBASTRO</t>
  </si>
  <si>
    <t>ALCAÑIZ</t>
  </si>
  <si>
    <t>SECTOR</t>
  </si>
  <si>
    <t>CALATAYUD</t>
  </si>
  <si>
    <t>ZARAGOZA I</t>
  </si>
  <si>
    <t>ZARAGOZA II</t>
  </si>
  <si>
    <t>ZARAGOZA III</t>
  </si>
  <si>
    <t>TOTAL</t>
  </si>
  <si>
    <t>nº casos</t>
  </si>
  <si>
    <t>%</t>
  </si>
  <si>
    <t>No identificado</t>
  </si>
  <si>
    <t>MORTALIDAD/10.000</t>
  </si>
  <si>
    <t>OTROS/NO IDENTIFICADO</t>
  </si>
  <si>
    <r>
      <t xml:space="preserve">Distribución por edad y sexo: </t>
    </r>
    <r>
      <rPr>
        <b/>
        <sz val="11"/>
        <color rgb="FFFF0000"/>
        <rFont val="Calibri"/>
        <family val="2"/>
        <scheme val="minor"/>
      </rPr>
      <t>en 0 casos confirmados no ha sido posible identificar la edad o el sexo</t>
    </r>
  </si>
  <si>
    <t>EJEA DE LOS CABALLEROS</t>
  </si>
  <si>
    <t>TAUSTE</t>
  </si>
  <si>
    <t>LA ALMUNIA DE DOÑA GODINA</t>
  </si>
  <si>
    <t>LAS FUENTES NORTE</t>
  </si>
  <si>
    <t>FRAGA</t>
  </si>
  <si>
    <t>AVENIDA CATALUÑA</t>
  </si>
  <si>
    <t>SAN JOSE SUR</t>
  </si>
  <si>
    <t>ANDORRA</t>
  </si>
  <si>
    <t>SAN PABLO</t>
  </si>
  <si>
    <t>ALAGON</t>
  </si>
  <si>
    <t>TORRE RAMONA</t>
  </si>
  <si>
    <t>ALCORISA</t>
  </si>
  <si>
    <t>SANTA ISABEL</t>
  </si>
  <si>
    <t>REBOLERIA</t>
  </si>
  <si>
    <t>UTEBO</t>
  </si>
  <si>
    <t>MARIA DE HUERVA</t>
  </si>
  <si>
    <t>ZALFONADA</t>
  </si>
  <si>
    <t>ALFAJARIN</t>
  </si>
  <si>
    <t>FERNANDO EL CATOLICO</t>
  </si>
  <si>
    <t>HERNAN CORTES</t>
  </si>
  <si>
    <t>VENECIA</t>
  </si>
  <si>
    <t>BOMBARDA</t>
  </si>
  <si>
    <t>HIJAR</t>
  </si>
  <si>
    <t>HUESCA CAPITAL Nº 1 (PERPETUO SOCORRO)</t>
  </si>
  <si>
    <t>HUESCA CAPITAL Nº 3 (PIRINEOS)</t>
  </si>
  <si>
    <t>TERUEL CENTRO</t>
  </si>
  <si>
    <t>ACTUR NORTE</t>
  </si>
  <si>
    <t>ACTUR SUR</t>
  </si>
  <si>
    <t>CASPE</t>
  </si>
  <si>
    <t>DELICIAS NORTE</t>
  </si>
  <si>
    <t>EPILA</t>
  </si>
  <si>
    <t>GALLUR</t>
  </si>
  <si>
    <t>HUESCA CAPITAL Nº 2 (SANTO GRIAL)</t>
  </si>
  <si>
    <t>INDEPENDENCIA</t>
  </si>
  <si>
    <t>MADRE VEDRUNA-MIRAFLORES</t>
  </si>
  <si>
    <t>MIRALBUENO-GARRAPINILLOS</t>
  </si>
  <si>
    <t>SAN JOSE CENTRO</t>
  </si>
  <si>
    <t>UNIVERSITAS</t>
  </si>
  <si>
    <t>ACTUR OESTE</t>
  </si>
  <si>
    <t>BORJA</t>
  </si>
  <si>
    <t>DELICIAS SUR</t>
  </si>
  <si>
    <t>OLIVER</t>
  </si>
  <si>
    <t>SAGASTA-RUISEÑORES</t>
  </si>
  <si>
    <t>TARAZONA</t>
  </si>
  <si>
    <t>VALDEFIERRO</t>
  </si>
  <si>
    <t>ZUERA</t>
  </si>
  <si>
    <t>ALMUDEVAR</t>
  </si>
  <si>
    <t>CALATAYUD RURAL</t>
  </si>
  <si>
    <t>CALATAYUD URBANA</t>
  </si>
  <si>
    <t>CELLA</t>
  </si>
  <si>
    <t>ILLUECA</t>
  </si>
  <si>
    <t>JACA</t>
  </si>
  <si>
    <t>PARQUE GOYA</t>
  </si>
  <si>
    <t>ROMAREDA - SEMINARIO</t>
  </si>
  <si>
    <t>SAN JOSE NORTE</t>
  </si>
  <si>
    <t>TERUEL ENSANCHE</t>
  </si>
  <si>
    <t>TORRERO LA PAZ</t>
  </si>
  <si>
    <t>VALDESPARTERA-MONTECANAL</t>
  </si>
  <si>
    <t>Zona básica de Salud no identificada</t>
  </si>
  <si>
    <r>
      <t xml:space="preserve">Distribución por provincias: </t>
    </r>
    <r>
      <rPr>
        <b/>
        <sz val="11"/>
        <color rgb="FFFF0000"/>
        <rFont val="Calibri"/>
        <family val="2"/>
        <scheme val="minor"/>
      </rPr>
      <t>en 2 casos confirmado no ha sido posible identificar la provincia de procedencia</t>
    </r>
  </si>
  <si>
    <r>
      <t xml:space="preserve">Distribución por síntomas: </t>
    </r>
    <r>
      <rPr>
        <b/>
        <sz val="11"/>
        <color rgb="FFFF0000"/>
        <rFont val="Calibri"/>
        <family val="2"/>
        <scheme val="minor"/>
      </rPr>
      <t>en 0 casos confirmados no ha sido posible identificar la existencia o no de sintomatología</t>
    </r>
  </si>
  <si>
    <t>MONZON URBANA</t>
  </si>
  <si>
    <t>ALHAMA DE ARAGON</t>
  </si>
  <si>
    <t>CANTAVIEJA</t>
  </si>
  <si>
    <t>BENABARRE</t>
  </si>
  <si>
    <t>CALAMOCHA</t>
  </si>
  <si>
    <t>DAROCA</t>
  </si>
  <si>
    <t>HUESCA RURAL</t>
  </si>
  <si>
    <t>MUNIESA</t>
  </si>
  <si>
    <t>SARIÑENA</t>
  </si>
  <si>
    <t>ZIII</t>
  </si>
  <si>
    <t>ZI</t>
  </si>
  <si>
    <t>ZII</t>
  </si>
  <si>
    <t>AL</t>
  </si>
  <si>
    <t>HU</t>
  </si>
  <si>
    <t>TE</t>
  </si>
  <si>
    <t>CA</t>
  </si>
  <si>
    <t>BA</t>
  </si>
  <si>
    <r>
      <t xml:space="preserve">Distribución por Sector Sanitario: </t>
    </r>
    <r>
      <rPr>
        <b/>
        <sz val="11"/>
        <color rgb="FFFF0000"/>
        <rFont val="Calibri"/>
        <family val="2"/>
        <scheme val="minor"/>
      </rPr>
      <t>en 11 casos confirmado no ha sido posible identificar el sector sanitario.</t>
    </r>
  </si>
  <si>
    <r>
      <t xml:space="preserve">Distribución por Zona Básica de Salud (ZBS): </t>
    </r>
    <r>
      <rPr>
        <b/>
        <sz val="11"/>
        <color rgb="FFFF0000"/>
        <rFont val="Calibri"/>
        <family val="2"/>
        <scheme val="minor"/>
      </rPr>
      <t>en 11 casos confirmado no ha sido posible identificar la zona básica de salud.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</si>
</sst>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7030A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76">
    <xf numFmtId="0" fontId="0" fillId="0" borderId="0" xfId="0"/>
    <xf numFmtId="0" fontId="0" fillId="2" borderId="3" xfId="0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9" fontId="0" fillId="0" borderId="1" xfId="1" applyFont="1" applyBorder="1"/>
    <xf numFmtId="9" fontId="3" fillId="0" borderId="1" xfId="1" applyFont="1" applyBorder="1"/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horizontal="right" vertical="center"/>
    </xf>
    <xf numFmtId="0" fontId="0" fillId="0" borderId="0" xfId="0" applyFill="1"/>
    <xf numFmtId="9" fontId="3" fillId="0" borderId="0" xfId="1" applyFont="1" applyFill="1" applyBorder="1" applyAlignment="1">
      <alignment horizontal="right" vertical="center"/>
    </xf>
    <xf numFmtId="0" fontId="0" fillId="2" borderId="7" xfId="0" applyFill="1" applyBorder="1" applyAlignment="1">
      <alignment horizontal="right" vertical="center"/>
    </xf>
    <xf numFmtId="9" fontId="0" fillId="3" borderId="1" xfId="1" applyFont="1" applyFill="1" applyBorder="1"/>
    <xf numFmtId="0" fontId="4" fillId="0" borderId="0" xfId="0" applyFont="1"/>
    <xf numFmtId="0" fontId="0" fillId="0" borderId="0" xfId="0" applyBorder="1" applyAlignment="1">
      <alignment horizontal="right" vertical="center"/>
    </xf>
    <xf numFmtId="0" fontId="4" fillId="2" borderId="0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/>
    </xf>
    <xf numFmtId="164" fontId="0" fillId="0" borderId="1" xfId="1" applyNumberFormat="1" applyFont="1" applyBorder="1"/>
    <xf numFmtId="164" fontId="6" fillId="2" borderId="3" xfId="1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10" fontId="7" fillId="0" borderId="0" xfId="0" applyNumberFormat="1" applyFont="1" applyBorder="1" applyAlignment="1">
      <alignment horizontal="right" vertical="center" wrapText="1"/>
    </xf>
    <xf numFmtId="164" fontId="8" fillId="6" borderId="1" xfId="1" applyNumberFormat="1" applyFont="1" applyFill="1" applyBorder="1"/>
    <xf numFmtId="10" fontId="0" fillId="0" borderId="0" xfId="0" applyNumberFormat="1"/>
    <xf numFmtId="0" fontId="0" fillId="0" borderId="4" xfId="0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9" fontId="3" fillId="4" borderId="1" xfId="1" applyNumberFormat="1" applyFont="1" applyFill="1" applyBorder="1"/>
    <xf numFmtId="0" fontId="9" fillId="0" borderId="3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right" vertical="center"/>
    </xf>
    <xf numFmtId="10" fontId="9" fillId="0" borderId="1" xfId="1" applyNumberFormat="1" applyFont="1" applyFill="1" applyBorder="1"/>
    <xf numFmtId="0" fontId="9" fillId="0" borderId="1" xfId="0" applyFont="1" applyFill="1" applyBorder="1"/>
    <xf numFmtId="0" fontId="10" fillId="0" borderId="11" xfId="0" applyFont="1" applyFill="1" applyBorder="1" applyAlignment="1">
      <alignment horizontal="left"/>
    </xf>
    <xf numFmtId="0" fontId="10" fillId="0" borderId="5" xfId="0" applyNumberFormat="1" applyFont="1" applyFill="1" applyBorder="1"/>
    <xf numFmtId="0" fontId="9" fillId="0" borderId="11" xfId="0" applyFont="1" applyBorder="1" applyAlignment="1">
      <alignment horizontal="left"/>
    </xf>
    <xf numFmtId="0" fontId="9" fillId="0" borderId="5" xfId="0" applyNumberFormat="1" applyFont="1" applyBorder="1"/>
    <xf numFmtId="0" fontId="10" fillId="0" borderId="16" xfId="0" applyFont="1" applyFill="1" applyBorder="1" applyAlignment="1">
      <alignment horizontal="left"/>
    </xf>
    <xf numFmtId="0" fontId="10" fillId="0" borderId="6" xfId="0" applyNumberFormat="1" applyFont="1" applyFill="1" applyBorder="1"/>
    <xf numFmtId="0" fontId="10" fillId="4" borderId="11" xfId="0" applyFont="1" applyFill="1" applyBorder="1" applyAlignment="1">
      <alignment horizontal="left"/>
    </xf>
    <xf numFmtId="0" fontId="10" fillId="4" borderId="5" xfId="0" applyNumberFormat="1" applyFont="1" applyFill="1" applyBorder="1"/>
    <xf numFmtId="0" fontId="1" fillId="0" borderId="18" xfId="0" applyFont="1" applyFill="1" applyBorder="1" applyAlignment="1">
      <alignment horizontal="center" vertical="center"/>
    </xf>
    <xf numFmtId="0" fontId="3" fillId="7" borderId="19" xfId="0" applyFont="1" applyFill="1" applyBorder="1" applyAlignment="1">
      <alignment horizontal="left"/>
    </xf>
    <xf numFmtId="0" fontId="3" fillId="7" borderId="1" xfId="0" applyNumberFormat="1" applyFont="1" applyFill="1" applyBorder="1"/>
    <xf numFmtId="0" fontId="0" fillId="5" borderId="3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right" vertical="center"/>
    </xf>
    <xf numFmtId="0" fontId="3" fillId="5" borderId="4" xfId="0" applyFont="1" applyFill="1" applyBorder="1" applyAlignment="1">
      <alignment horizontal="right" vertical="center"/>
    </xf>
    <xf numFmtId="0" fontId="0" fillId="0" borderId="3" xfId="0" applyFill="1" applyBorder="1" applyAlignment="1">
      <alignment vertical="center"/>
    </xf>
    <xf numFmtId="0" fontId="0" fillId="0" borderId="4" xfId="0" applyFill="1" applyBorder="1" applyAlignment="1">
      <alignment horizontal="right" vertical="center"/>
    </xf>
    <xf numFmtId="0" fontId="10" fillId="8" borderId="11" xfId="0" applyFont="1" applyFill="1" applyBorder="1" applyAlignment="1">
      <alignment horizontal="left"/>
    </xf>
    <xf numFmtId="0" fontId="10" fillId="8" borderId="5" xfId="0" applyNumberFormat="1" applyFont="1" applyFill="1" applyBorder="1"/>
    <xf numFmtId="0" fontId="1" fillId="5" borderId="9" xfId="0" applyFont="1" applyFill="1" applyBorder="1" applyAlignment="1">
      <alignment horizontal="center" vertical="center"/>
    </xf>
    <xf numFmtId="0" fontId="0" fillId="0" borderId="10" xfId="0" applyBorder="1" applyAlignment="1"/>
    <xf numFmtId="0" fontId="0" fillId="0" borderId="2" xfId="0" applyBorder="1" applyAlignment="1"/>
    <xf numFmtId="10" fontId="1" fillId="2" borderId="9" xfId="0" applyNumberFormat="1" applyFont="1" applyFill="1" applyBorder="1" applyAlignment="1">
      <alignment horizontal="center" vertical="center"/>
    </xf>
    <xf numFmtId="2" fontId="1" fillId="2" borderId="9" xfId="0" applyNumberFormat="1" applyFont="1" applyFill="1" applyBorder="1" applyAlignment="1">
      <alignment horizontal="center" vertical="center"/>
    </xf>
    <xf numFmtId="2" fontId="0" fillId="0" borderId="10" xfId="0" applyNumberFormat="1" applyBorder="1" applyAlignment="1"/>
    <xf numFmtId="2" fontId="0" fillId="0" borderId="2" xfId="0" applyNumberFormat="1" applyBorder="1" applyAlignment="1"/>
    <xf numFmtId="10" fontId="10" fillId="0" borderId="17" xfId="0" applyNumberFormat="1" applyFont="1" applyBorder="1" applyAlignment="1">
      <alignment horizontal="right" vertical="center" wrapText="1"/>
    </xf>
    <xf numFmtId="10" fontId="10" fillId="0" borderId="12" xfId="0" applyNumberFormat="1" applyFont="1" applyFill="1" applyBorder="1" applyAlignment="1">
      <alignment horizontal="right" vertical="center" wrapText="1"/>
    </xf>
    <xf numFmtId="10" fontId="10" fillId="0" borderId="12" xfId="0" applyNumberFormat="1" applyFont="1" applyBorder="1" applyAlignment="1">
      <alignment horizontal="right" vertical="center" wrapText="1"/>
    </xf>
    <xf numFmtId="10" fontId="10" fillId="8" borderId="12" xfId="0" applyNumberFormat="1" applyFont="1" applyFill="1" applyBorder="1" applyAlignment="1">
      <alignment horizontal="right" vertical="center" wrapText="1"/>
    </xf>
    <xf numFmtId="10" fontId="10" fillId="4" borderId="12" xfId="0" applyNumberFormat="1" applyFont="1" applyFill="1" applyBorder="1" applyAlignment="1">
      <alignment horizontal="right" vertical="center" wrapText="1"/>
    </xf>
    <xf numFmtId="0" fontId="9" fillId="7" borderId="13" xfId="0" applyFont="1" applyFill="1" applyBorder="1" applyAlignment="1">
      <alignment horizontal="left"/>
    </xf>
    <xf numFmtId="0" fontId="9" fillId="7" borderId="14" xfId="0" applyNumberFormat="1" applyFont="1" applyFill="1" applyBorder="1"/>
    <xf numFmtId="10" fontId="10" fillId="0" borderId="15" xfId="0" applyNumberFormat="1" applyFont="1" applyBorder="1" applyAlignment="1">
      <alignment horizontal="right" vertical="center" wrapText="1"/>
    </xf>
    <xf numFmtId="9" fontId="0" fillId="4" borderId="1" xfId="1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8"/>
  <sheetViews>
    <sheetView tabSelected="1" zoomScaleNormal="100" workbookViewId="0">
      <selection activeCell="G8" sqref="G8"/>
    </sheetView>
  </sheetViews>
  <sheetFormatPr baseColWidth="10" defaultColWidth="9.140625" defaultRowHeight="15" x14ac:dyDescent="0.25"/>
  <cols>
    <col min="1" max="1" width="39.7109375" customWidth="1"/>
    <col min="2" max="2" width="19.7109375" customWidth="1"/>
    <col min="3" max="3" width="21.42578125" customWidth="1"/>
    <col min="4" max="4" width="26" customWidth="1"/>
    <col min="5" max="5" width="23.28515625" customWidth="1"/>
    <col min="6" max="6" width="19.5703125" bestFit="1" customWidth="1"/>
    <col min="7" max="7" width="16.85546875" customWidth="1"/>
    <col min="8" max="8" width="10.5703125" bestFit="1" customWidth="1"/>
  </cols>
  <sheetData>
    <row r="1" spans="1:6" ht="15" customHeight="1" thickBot="1" x14ac:dyDescent="0.3">
      <c r="A1" s="14" t="s">
        <v>38</v>
      </c>
    </row>
    <row r="2" spans="1:6" ht="15" customHeight="1" thickBot="1" x14ac:dyDescent="0.3">
      <c r="A2" s="15" t="s">
        <v>0</v>
      </c>
      <c r="B2" s="16" t="s">
        <v>1</v>
      </c>
      <c r="C2" s="16" t="s">
        <v>2</v>
      </c>
      <c r="D2" s="16" t="s">
        <v>3</v>
      </c>
      <c r="E2" s="17" t="s">
        <v>20</v>
      </c>
      <c r="F2" s="17" t="s">
        <v>21</v>
      </c>
    </row>
    <row r="3" spans="1:6" ht="15" customHeight="1" thickBot="1" x14ac:dyDescent="0.3">
      <c r="A3" s="1" t="s">
        <v>4</v>
      </c>
      <c r="B3" s="31">
        <v>1</v>
      </c>
      <c r="C3" s="32">
        <v>1</v>
      </c>
      <c r="D3" s="10">
        <f>B3+C3</f>
        <v>2</v>
      </c>
      <c r="E3" s="21">
        <f>D3/$D$12</f>
        <v>5.6657223796033997E-3</v>
      </c>
      <c r="F3" s="4">
        <f>E3</f>
        <v>5.6657223796033997E-3</v>
      </c>
    </row>
    <row r="4" spans="1:6" ht="15" customHeight="1" thickBot="1" x14ac:dyDescent="0.3">
      <c r="A4" s="1" t="s">
        <v>5</v>
      </c>
      <c r="B4" s="33">
        <v>30</v>
      </c>
      <c r="C4" s="27">
        <v>26</v>
      </c>
      <c r="D4" s="10">
        <f t="shared" ref="D4:D11" si="0">B4+C4</f>
        <v>56</v>
      </c>
      <c r="E4" s="21">
        <f t="shared" ref="E4:E11" si="1">D4/$D$12</f>
        <v>0.15864022662889518</v>
      </c>
      <c r="F4" s="75">
        <f>F3+E4</f>
        <v>0.16430594900849857</v>
      </c>
    </row>
    <row r="5" spans="1:6" ht="15" customHeight="1" thickBot="1" x14ac:dyDescent="0.3">
      <c r="A5" s="1" t="s">
        <v>6</v>
      </c>
      <c r="B5" s="33">
        <v>23</v>
      </c>
      <c r="C5" s="27">
        <v>21</v>
      </c>
      <c r="D5" s="10">
        <f t="shared" si="0"/>
        <v>44</v>
      </c>
      <c r="E5" s="21">
        <f t="shared" si="1"/>
        <v>0.12464589235127478</v>
      </c>
      <c r="F5" s="4">
        <f>F4+E5</f>
        <v>0.28895184135977336</v>
      </c>
    </row>
    <row r="6" spans="1:6" ht="15" customHeight="1" thickBot="1" x14ac:dyDescent="0.3">
      <c r="A6" s="1" t="s">
        <v>7</v>
      </c>
      <c r="B6" s="33">
        <v>23</v>
      </c>
      <c r="C6" s="27">
        <v>19</v>
      </c>
      <c r="D6" s="10">
        <f t="shared" si="0"/>
        <v>42</v>
      </c>
      <c r="E6" s="21">
        <f t="shared" si="1"/>
        <v>0.11898016997167139</v>
      </c>
      <c r="F6" s="11">
        <f t="shared" ref="F6:F11" si="2">F5+E6</f>
        <v>0.40793201133144474</v>
      </c>
    </row>
    <row r="7" spans="1:6" ht="15" customHeight="1" thickBot="1" x14ac:dyDescent="0.3">
      <c r="A7" s="1" t="s">
        <v>8</v>
      </c>
      <c r="B7" s="33">
        <v>21</v>
      </c>
      <c r="C7" s="27">
        <v>22</v>
      </c>
      <c r="D7" s="10">
        <f t="shared" si="0"/>
        <v>43</v>
      </c>
      <c r="E7" s="21">
        <f t="shared" si="1"/>
        <v>0.12181303116147309</v>
      </c>
      <c r="F7" s="11">
        <f t="shared" si="2"/>
        <v>0.52974504249291787</v>
      </c>
    </row>
    <row r="8" spans="1:6" ht="15" customHeight="1" thickBot="1" x14ac:dyDescent="0.3">
      <c r="A8" s="1" t="s">
        <v>9</v>
      </c>
      <c r="B8" s="33">
        <v>21</v>
      </c>
      <c r="C8" s="27">
        <v>25</v>
      </c>
      <c r="D8" s="10">
        <f t="shared" si="0"/>
        <v>46</v>
      </c>
      <c r="E8" s="21">
        <f t="shared" si="1"/>
        <v>0.13031161473087818</v>
      </c>
      <c r="F8" s="4">
        <f t="shared" si="2"/>
        <v>0.66005665722379603</v>
      </c>
    </row>
    <row r="9" spans="1:6" ht="15" customHeight="1" thickBot="1" x14ac:dyDescent="0.3">
      <c r="A9" s="1" t="s">
        <v>10</v>
      </c>
      <c r="B9" s="33">
        <v>20</v>
      </c>
      <c r="C9" s="27">
        <v>28</v>
      </c>
      <c r="D9" s="10">
        <f t="shared" si="0"/>
        <v>48</v>
      </c>
      <c r="E9" s="21">
        <f t="shared" si="1"/>
        <v>0.1359773371104816</v>
      </c>
      <c r="F9" s="4">
        <f t="shared" si="2"/>
        <v>0.79603399433427757</v>
      </c>
    </row>
    <row r="10" spans="1:6" ht="15" customHeight="1" thickBot="1" x14ac:dyDescent="0.3">
      <c r="A10" s="1" t="s">
        <v>11</v>
      </c>
      <c r="B10" s="33">
        <v>16</v>
      </c>
      <c r="C10" s="27">
        <v>13</v>
      </c>
      <c r="D10" s="10">
        <f t="shared" si="0"/>
        <v>29</v>
      </c>
      <c r="E10" s="21">
        <f t="shared" si="1"/>
        <v>8.2152974504249299E-2</v>
      </c>
      <c r="F10" s="4">
        <f t="shared" si="2"/>
        <v>0.87818696883852687</v>
      </c>
    </row>
    <row r="11" spans="1:6" ht="15" customHeight="1" thickBot="1" x14ac:dyDescent="0.3">
      <c r="A11" s="1" t="s">
        <v>12</v>
      </c>
      <c r="B11" s="33">
        <v>16</v>
      </c>
      <c r="C11" s="27">
        <v>27</v>
      </c>
      <c r="D11" s="10">
        <f t="shared" si="0"/>
        <v>43</v>
      </c>
      <c r="E11" s="25">
        <f t="shared" si="1"/>
        <v>0.12181303116147309</v>
      </c>
      <c r="F11" s="4">
        <f t="shared" si="2"/>
        <v>1</v>
      </c>
    </row>
    <row r="12" spans="1:6" ht="15" customHeight="1" thickBot="1" x14ac:dyDescent="0.3">
      <c r="A12" s="53" t="s">
        <v>32</v>
      </c>
      <c r="B12" s="54">
        <v>171</v>
      </c>
      <c r="C12" s="54">
        <f>SUM(C3:C11)</f>
        <v>182</v>
      </c>
      <c r="D12" s="55">
        <f>SUM(D3:D11)</f>
        <v>353</v>
      </c>
    </row>
    <row r="13" spans="1:6" ht="15" customHeight="1" x14ac:dyDescent="0.25">
      <c r="A13" s="6"/>
      <c r="B13" s="9">
        <f>B12/D12</f>
        <v>0.48441926345609065</v>
      </c>
      <c r="C13" s="9">
        <f>C12/D12</f>
        <v>0.51558073654390935</v>
      </c>
      <c r="D13" s="7"/>
    </row>
    <row r="14" spans="1:6" ht="15" customHeight="1" x14ac:dyDescent="0.25">
      <c r="A14" s="6"/>
      <c r="B14" s="9"/>
      <c r="C14" s="9"/>
      <c r="D14" s="7"/>
    </row>
    <row r="15" spans="1:6" ht="15" customHeight="1" x14ac:dyDescent="0.25">
      <c r="A15" s="8"/>
      <c r="B15" s="8"/>
      <c r="C15" s="8"/>
      <c r="D15" s="8"/>
    </row>
    <row r="16" spans="1:6" ht="15" customHeight="1" thickBot="1" x14ac:dyDescent="0.3">
      <c r="A16" s="14" t="s">
        <v>98</v>
      </c>
    </row>
    <row r="17" spans="1:10" ht="15.75" thickBot="1" x14ac:dyDescent="0.3">
      <c r="A17" s="18" t="s">
        <v>13</v>
      </c>
      <c r="B17" s="16" t="s">
        <v>14</v>
      </c>
      <c r="C17" s="16" t="s">
        <v>15</v>
      </c>
      <c r="D17" s="16" t="s">
        <v>37</v>
      </c>
      <c r="E17" s="16" t="s">
        <v>3</v>
      </c>
      <c r="G17" s="60" t="s">
        <v>22</v>
      </c>
      <c r="H17" s="61"/>
      <c r="I17" s="62"/>
    </row>
    <row r="18" spans="1:10" ht="15.75" thickBot="1" x14ac:dyDescent="0.3">
      <c r="A18" s="28">
        <v>30</v>
      </c>
      <c r="B18" s="29">
        <v>30</v>
      </c>
      <c r="C18" s="29">
        <v>291</v>
      </c>
      <c r="D18" s="30">
        <v>2</v>
      </c>
      <c r="E18" s="2">
        <f>SUM(A18:D18)</f>
        <v>353</v>
      </c>
      <c r="G18" s="63">
        <v>4.2000000000000003E-2</v>
      </c>
      <c r="H18" s="61"/>
      <c r="I18" s="62"/>
    </row>
    <row r="19" spans="1:10" ht="15.75" thickBot="1" x14ac:dyDescent="0.3">
      <c r="A19" s="22">
        <f>A18/$E$18</f>
        <v>8.4985835694050993E-2</v>
      </c>
      <c r="B19" s="22">
        <f t="shared" ref="B19:D19" si="3">B18/$E$18</f>
        <v>8.4985835694050993E-2</v>
      </c>
      <c r="C19" s="22">
        <f t="shared" si="3"/>
        <v>0.82436260623229463</v>
      </c>
      <c r="D19" s="22">
        <f t="shared" si="3"/>
        <v>5.6657223796033997E-3</v>
      </c>
      <c r="E19" s="2"/>
    </row>
    <row r="20" spans="1:10" ht="15.75" thickBot="1" x14ac:dyDescent="0.3">
      <c r="G20" s="60" t="s">
        <v>36</v>
      </c>
      <c r="H20" s="61"/>
      <c r="I20" s="62"/>
    </row>
    <row r="21" spans="1:10" ht="15.75" thickBot="1" x14ac:dyDescent="0.3">
      <c r="A21" s="12" t="s">
        <v>99</v>
      </c>
      <c r="G21" s="64">
        <v>9.6999999999999993</v>
      </c>
      <c r="H21" s="65"/>
      <c r="I21" s="66"/>
    </row>
    <row r="22" spans="1:10" ht="15.75" thickBot="1" x14ac:dyDescent="0.3">
      <c r="A22" s="19" t="s">
        <v>18</v>
      </c>
      <c r="B22" s="3">
        <v>75</v>
      </c>
      <c r="C22" s="5">
        <f>B22/353</f>
        <v>0.21246458923512748</v>
      </c>
    </row>
    <row r="23" spans="1:10" ht="15.75" thickBot="1" x14ac:dyDescent="0.3">
      <c r="A23" s="20" t="s">
        <v>19</v>
      </c>
      <c r="B23" s="2">
        <v>278</v>
      </c>
      <c r="C23" s="37">
        <f>B23/353</f>
        <v>0.78753541076487255</v>
      </c>
    </row>
    <row r="26" spans="1:10" ht="15.75" thickBot="1" x14ac:dyDescent="0.3">
      <c r="A26" s="12" t="s">
        <v>118</v>
      </c>
      <c r="F26" s="12" t="s">
        <v>117</v>
      </c>
    </row>
    <row r="27" spans="1:10" ht="15.75" customHeight="1" thickBot="1" x14ac:dyDescent="0.3">
      <c r="A27" s="15" t="s">
        <v>16</v>
      </c>
      <c r="B27" s="18" t="s">
        <v>17</v>
      </c>
      <c r="C27" s="18" t="s">
        <v>23</v>
      </c>
      <c r="D27" s="18" t="s">
        <v>24</v>
      </c>
      <c r="E27" s="50" t="s">
        <v>27</v>
      </c>
      <c r="F27" s="15" t="s">
        <v>27</v>
      </c>
      <c r="G27" s="15" t="s">
        <v>33</v>
      </c>
      <c r="H27" s="15" t="s">
        <v>34</v>
      </c>
      <c r="J27" s="8"/>
    </row>
    <row r="28" spans="1:10" ht="15.75" thickBot="1" x14ac:dyDescent="0.3">
      <c r="A28" s="56" t="s">
        <v>39</v>
      </c>
      <c r="B28" s="57">
        <v>26</v>
      </c>
      <c r="C28" s="40">
        <f>B28/$B$98</f>
        <v>7.3654390934844188E-2</v>
      </c>
      <c r="D28" s="41">
        <v>1</v>
      </c>
      <c r="E28" t="s">
        <v>109</v>
      </c>
      <c r="F28" s="46" t="s">
        <v>26</v>
      </c>
      <c r="G28" s="47">
        <v>31</v>
      </c>
      <c r="H28" s="67">
        <f>G28/G$37</f>
        <v>8.7818696883852687E-2</v>
      </c>
      <c r="I28" s="23"/>
      <c r="J28" s="8"/>
    </row>
    <row r="29" spans="1:10" ht="15.75" thickBot="1" x14ac:dyDescent="0.3">
      <c r="A29" s="56" t="s">
        <v>56</v>
      </c>
      <c r="B29" s="57">
        <v>20</v>
      </c>
      <c r="C29" s="40">
        <f>B29/$B$98</f>
        <v>5.6657223796033995E-2</v>
      </c>
      <c r="D29" s="41">
        <v>2</v>
      </c>
      <c r="E29" t="s">
        <v>110</v>
      </c>
      <c r="F29" s="42" t="s">
        <v>25</v>
      </c>
      <c r="G29" s="43">
        <v>8</v>
      </c>
      <c r="H29" s="68">
        <f t="shared" ref="H29:H37" si="4">G29/G$37</f>
        <v>2.2662889518413599E-2</v>
      </c>
      <c r="I29" s="24"/>
      <c r="J29" s="8"/>
    </row>
    <row r="30" spans="1:10" ht="15.75" thickBot="1" x14ac:dyDescent="0.3">
      <c r="A30" s="56" t="s">
        <v>68</v>
      </c>
      <c r="B30" s="57">
        <v>20</v>
      </c>
      <c r="C30" s="40">
        <f>B30/$B$98</f>
        <v>5.6657223796033995E-2</v>
      </c>
      <c r="D30" s="41">
        <v>3</v>
      </c>
      <c r="E30" t="s">
        <v>109</v>
      </c>
      <c r="F30" s="42" t="s">
        <v>28</v>
      </c>
      <c r="G30" s="43">
        <v>10</v>
      </c>
      <c r="H30" s="69">
        <f t="shared" si="4"/>
        <v>2.8328611898016998E-2</v>
      </c>
      <c r="I30" s="24"/>
      <c r="J30" s="8"/>
    </row>
    <row r="31" spans="1:10" ht="15.75" thickBot="1" x14ac:dyDescent="0.3">
      <c r="A31" s="56" t="s">
        <v>54</v>
      </c>
      <c r="B31" s="57">
        <v>14</v>
      </c>
      <c r="C31" s="40">
        <f>B31/$B$98</f>
        <v>3.9660056657223795E-2</v>
      </c>
      <c r="D31" s="41">
        <v>4</v>
      </c>
      <c r="E31" t="s">
        <v>109</v>
      </c>
      <c r="F31" s="42" t="s">
        <v>13</v>
      </c>
      <c r="G31" s="43">
        <v>20</v>
      </c>
      <c r="H31" s="68">
        <f t="shared" si="4"/>
        <v>5.6657223796033995E-2</v>
      </c>
      <c r="I31" s="24"/>
      <c r="J31" s="8"/>
    </row>
    <row r="32" spans="1:10" ht="15.75" thickBot="1" x14ac:dyDescent="0.3">
      <c r="A32" s="56" t="s">
        <v>95</v>
      </c>
      <c r="B32" s="57">
        <v>14</v>
      </c>
      <c r="C32" s="40">
        <f>B32/$B$98</f>
        <v>3.9660056657223795E-2</v>
      </c>
      <c r="D32" s="41">
        <v>5</v>
      </c>
      <c r="E32" t="s">
        <v>111</v>
      </c>
      <c r="F32" s="42" t="s">
        <v>14</v>
      </c>
      <c r="G32" s="43">
        <v>10</v>
      </c>
      <c r="H32" s="69">
        <f t="shared" si="4"/>
        <v>2.8328611898016998E-2</v>
      </c>
      <c r="I32" s="24"/>
      <c r="J32" s="8"/>
    </row>
    <row r="33" spans="1:10" ht="15.75" thickBot="1" x14ac:dyDescent="0.3">
      <c r="A33" s="56" t="s">
        <v>67</v>
      </c>
      <c r="B33" s="57">
        <v>12</v>
      </c>
      <c r="C33" s="40">
        <f>B33/$B$98</f>
        <v>3.39943342776204E-2</v>
      </c>
      <c r="D33" s="41">
        <v>6</v>
      </c>
      <c r="E33" t="s">
        <v>112</v>
      </c>
      <c r="F33" s="42" t="s">
        <v>29</v>
      </c>
      <c r="G33" s="43">
        <v>44</v>
      </c>
      <c r="H33" s="68">
        <f t="shared" si="4"/>
        <v>0.12464589235127478</v>
      </c>
      <c r="I33" s="24"/>
      <c r="J33" s="8"/>
    </row>
    <row r="34" spans="1:10" ht="15.75" thickBot="1" x14ac:dyDescent="0.3">
      <c r="A34" s="56" t="s">
        <v>79</v>
      </c>
      <c r="B34" s="57">
        <v>11</v>
      </c>
      <c r="C34" s="40">
        <f>B34/$B$98</f>
        <v>3.1161473087818695E-2</v>
      </c>
      <c r="D34" s="41">
        <v>7</v>
      </c>
      <c r="E34" t="s">
        <v>109</v>
      </c>
      <c r="F34" s="58" t="s">
        <v>30</v>
      </c>
      <c r="G34" s="59">
        <v>79</v>
      </c>
      <c r="H34" s="70">
        <f t="shared" si="4"/>
        <v>0.22379603399433429</v>
      </c>
      <c r="I34" s="24"/>
      <c r="J34" s="8"/>
    </row>
    <row r="35" spans="1:10" ht="15.75" thickBot="1" x14ac:dyDescent="0.3">
      <c r="A35" s="56" t="s">
        <v>45</v>
      </c>
      <c r="B35" s="57">
        <v>11</v>
      </c>
      <c r="C35" s="40">
        <f>B35/$B$98</f>
        <v>3.1161473087818695E-2</v>
      </c>
      <c r="D35" s="41">
        <v>8</v>
      </c>
      <c r="E35" t="s">
        <v>111</v>
      </c>
      <c r="F35" s="48" t="s">
        <v>31</v>
      </c>
      <c r="G35" s="49">
        <v>140</v>
      </c>
      <c r="H35" s="71">
        <f t="shared" si="4"/>
        <v>0.39660056657223797</v>
      </c>
      <c r="I35" s="24"/>
      <c r="J35" s="8"/>
    </row>
    <row r="36" spans="1:10" ht="15.75" thickBot="1" x14ac:dyDescent="0.3">
      <c r="A36" s="56" t="s">
        <v>76</v>
      </c>
      <c r="B36" s="57">
        <v>11</v>
      </c>
      <c r="C36" s="40">
        <f>B36/$B$98</f>
        <v>3.1161473087818695E-2</v>
      </c>
      <c r="D36" s="41">
        <v>9</v>
      </c>
      <c r="E36" t="s">
        <v>109</v>
      </c>
      <c r="F36" s="44" t="s">
        <v>35</v>
      </c>
      <c r="G36" s="45">
        <v>11</v>
      </c>
      <c r="H36" s="69">
        <f t="shared" si="4"/>
        <v>3.1161473087818695E-2</v>
      </c>
      <c r="I36" s="24"/>
      <c r="J36" s="8"/>
    </row>
    <row r="37" spans="1:10" ht="15.75" thickBot="1" x14ac:dyDescent="0.3">
      <c r="A37" s="56" t="s">
        <v>41</v>
      </c>
      <c r="B37" s="57">
        <v>9</v>
      </c>
      <c r="C37" s="40">
        <f>B37/$B$98</f>
        <v>2.5495750708215296E-2</v>
      </c>
      <c r="D37" s="41">
        <v>10</v>
      </c>
      <c r="E37" t="s">
        <v>109</v>
      </c>
      <c r="F37" s="72" t="s">
        <v>32</v>
      </c>
      <c r="G37" s="73">
        <f>SUM(G28:G36)</f>
        <v>353</v>
      </c>
      <c r="H37" s="74">
        <f t="shared" si="4"/>
        <v>1</v>
      </c>
      <c r="I37" s="24"/>
      <c r="J37" s="8"/>
    </row>
    <row r="38" spans="1:10" ht="15.75" thickBot="1" x14ac:dyDescent="0.3">
      <c r="A38" s="56" t="s">
        <v>96</v>
      </c>
      <c r="B38" s="57">
        <v>9</v>
      </c>
      <c r="C38" s="40">
        <f>B38/$B$98</f>
        <v>2.5495750708215296E-2</v>
      </c>
      <c r="D38" s="41">
        <v>11</v>
      </c>
      <c r="E38" t="s">
        <v>111</v>
      </c>
    </row>
    <row r="39" spans="1:10" ht="15.75" thickBot="1" x14ac:dyDescent="0.3">
      <c r="A39" s="56" t="s">
        <v>74</v>
      </c>
      <c r="B39" s="57">
        <v>8</v>
      </c>
      <c r="C39" s="40">
        <f>B39/$B$98</f>
        <v>2.2662889518413599E-2</v>
      </c>
      <c r="D39" s="41">
        <v>12</v>
      </c>
      <c r="E39" t="s">
        <v>109</v>
      </c>
      <c r="F39" s="34"/>
      <c r="G39" s="34"/>
      <c r="H39" s="34"/>
      <c r="I39" s="34"/>
      <c r="J39" s="34"/>
    </row>
    <row r="40" spans="1:10" ht="15.75" thickBot="1" x14ac:dyDescent="0.3">
      <c r="A40" s="56" t="s">
        <v>40</v>
      </c>
      <c r="B40" s="57">
        <v>8</v>
      </c>
      <c r="C40" s="40">
        <f>B40/$B$98</f>
        <v>2.2662889518413599E-2</v>
      </c>
      <c r="D40" s="41">
        <v>13</v>
      </c>
      <c r="E40" t="s">
        <v>109</v>
      </c>
      <c r="F40" s="35"/>
      <c r="G40" s="35"/>
      <c r="H40" s="35"/>
      <c r="I40" s="35"/>
      <c r="J40" s="35"/>
    </row>
    <row r="41" spans="1:10" ht="15.75" thickBot="1" x14ac:dyDescent="0.3">
      <c r="A41" s="56" t="s">
        <v>57</v>
      </c>
      <c r="B41" s="57">
        <v>7</v>
      </c>
      <c r="C41" s="40">
        <f>B41/$B$98</f>
        <v>1.9830028328611898E-2</v>
      </c>
      <c r="D41" s="41">
        <v>14</v>
      </c>
      <c r="E41" t="s">
        <v>111</v>
      </c>
      <c r="F41" s="36"/>
      <c r="G41" s="36"/>
      <c r="H41" s="36"/>
      <c r="I41" s="36"/>
      <c r="J41" s="36"/>
    </row>
    <row r="42" spans="1:10" ht="15.75" thickBot="1" x14ac:dyDescent="0.3">
      <c r="A42" s="56" t="s">
        <v>77</v>
      </c>
      <c r="B42" s="57">
        <v>6</v>
      </c>
      <c r="C42" s="40">
        <f>B42/$B$98</f>
        <v>1.69971671388102E-2</v>
      </c>
      <c r="D42" s="41">
        <v>15</v>
      </c>
      <c r="E42" t="s">
        <v>110</v>
      </c>
      <c r="F42" s="36"/>
      <c r="G42" s="36"/>
      <c r="H42" s="36"/>
      <c r="I42" s="36"/>
      <c r="J42" s="36"/>
    </row>
    <row r="43" spans="1:10" ht="15.75" thickBot="1" x14ac:dyDescent="0.3">
      <c r="A43" s="56" t="s">
        <v>46</v>
      </c>
      <c r="B43" s="57">
        <v>6</v>
      </c>
      <c r="C43" s="40">
        <f>B43/$B$98</f>
        <v>1.69971671388102E-2</v>
      </c>
      <c r="D43" s="41">
        <v>16</v>
      </c>
      <c r="E43" t="s">
        <v>112</v>
      </c>
    </row>
    <row r="44" spans="1:10" ht="15.75" thickBot="1" x14ac:dyDescent="0.3">
      <c r="A44" s="56" t="s">
        <v>71</v>
      </c>
      <c r="B44" s="57">
        <v>6</v>
      </c>
      <c r="C44" s="40">
        <f>B44/$B$98</f>
        <v>1.69971671388102E-2</v>
      </c>
      <c r="D44" s="41">
        <v>17</v>
      </c>
      <c r="E44" t="s">
        <v>113</v>
      </c>
    </row>
    <row r="45" spans="1:10" ht="15.75" thickBot="1" x14ac:dyDescent="0.3">
      <c r="A45" s="56" t="s">
        <v>42</v>
      </c>
      <c r="B45" s="57">
        <v>6</v>
      </c>
      <c r="C45" s="40">
        <f>B45/$B$98</f>
        <v>1.69971671388102E-2</v>
      </c>
      <c r="D45" s="41">
        <v>18</v>
      </c>
      <c r="E45" s="26" t="s">
        <v>111</v>
      </c>
    </row>
    <row r="46" spans="1:10" ht="15.75" thickBot="1" x14ac:dyDescent="0.3">
      <c r="A46" s="56" t="s">
        <v>81</v>
      </c>
      <c r="B46" s="57">
        <v>6</v>
      </c>
      <c r="C46" s="40">
        <f>B46/$B$98</f>
        <v>1.69971671388102E-2</v>
      </c>
      <c r="D46" s="41">
        <v>19</v>
      </c>
      <c r="E46" t="s">
        <v>111</v>
      </c>
    </row>
    <row r="47" spans="1:10" ht="15.75" thickBot="1" x14ac:dyDescent="0.3">
      <c r="A47" s="56" t="s">
        <v>82</v>
      </c>
      <c r="B47" s="57">
        <v>6</v>
      </c>
      <c r="C47" s="40">
        <f>B47/$B$98</f>
        <v>1.69971671388102E-2</v>
      </c>
      <c r="D47" s="41">
        <v>20</v>
      </c>
      <c r="E47" t="s">
        <v>109</v>
      </c>
    </row>
    <row r="48" spans="1:10" ht="15.75" thickBot="1" x14ac:dyDescent="0.3">
      <c r="A48" s="56" t="s">
        <v>53</v>
      </c>
      <c r="B48" s="57">
        <v>6</v>
      </c>
      <c r="C48" s="40">
        <f>B48/$B$98</f>
        <v>1.69971671388102E-2</v>
      </c>
      <c r="D48" s="41">
        <v>21</v>
      </c>
      <c r="E48" t="s">
        <v>109</v>
      </c>
    </row>
    <row r="49" spans="1:5" ht="15.75" thickBot="1" x14ac:dyDescent="0.3">
      <c r="A49" s="56" t="s">
        <v>62</v>
      </c>
      <c r="B49" s="57">
        <v>5</v>
      </c>
      <c r="C49" s="40">
        <f>B49/$B$98</f>
        <v>1.4164305949008499E-2</v>
      </c>
      <c r="D49" s="41">
        <v>22</v>
      </c>
      <c r="E49" t="s">
        <v>113</v>
      </c>
    </row>
    <row r="50" spans="1:5" ht="15.75" thickBot="1" x14ac:dyDescent="0.3">
      <c r="A50" s="56" t="s">
        <v>91</v>
      </c>
      <c r="B50" s="57">
        <v>5</v>
      </c>
      <c r="C50" s="40">
        <f>B50/$B$98</f>
        <v>1.4164305949008499E-2</v>
      </c>
      <c r="D50" s="41">
        <v>23</v>
      </c>
      <c r="E50" t="s">
        <v>110</v>
      </c>
    </row>
    <row r="51" spans="1:5" ht="15.75" thickBot="1" x14ac:dyDescent="0.3">
      <c r="A51" s="56" t="s">
        <v>94</v>
      </c>
      <c r="B51" s="57">
        <v>5</v>
      </c>
      <c r="C51" s="40">
        <f>B51/$B$98</f>
        <v>1.4164305949008499E-2</v>
      </c>
      <c r="D51" s="41">
        <v>24</v>
      </c>
      <c r="E51" t="s">
        <v>114</v>
      </c>
    </row>
    <row r="52" spans="1:5" ht="15.75" thickBot="1" x14ac:dyDescent="0.3">
      <c r="A52" s="56" t="s">
        <v>26</v>
      </c>
      <c r="B52" s="57">
        <v>4</v>
      </c>
      <c r="C52" s="40">
        <f>B52/$B$98</f>
        <v>1.1331444759206799E-2</v>
      </c>
      <c r="D52" s="41">
        <v>25</v>
      </c>
      <c r="E52" t="s">
        <v>112</v>
      </c>
    </row>
    <row r="53" spans="1:5" ht="15.75" thickBot="1" x14ac:dyDescent="0.3">
      <c r="A53" s="56" t="s">
        <v>44</v>
      </c>
      <c r="B53" s="57">
        <v>4</v>
      </c>
      <c r="C53" s="40">
        <f>B53/$B$98</f>
        <v>1.1331444759206799E-2</v>
      </c>
      <c r="D53" s="41">
        <v>26</v>
      </c>
      <c r="E53" t="s">
        <v>110</v>
      </c>
    </row>
    <row r="54" spans="1:5" ht="15.75" thickBot="1" x14ac:dyDescent="0.3">
      <c r="A54" s="56" t="s">
        <v>60</v>
      </c>
      <c r="B54" s="57">
        <v>4</v>
      </c>
      <c r="C54" s="40">
        <f>B54/$B$98</f>
        <v>1.1331444759206799E-2</v>
      </c>
      <c r="D54" s="41">
        <v>27</v>
      </c>
      <c r="E54" t="s">
        <v>109</v>
      </c>
    </row>
    <row r="55" spans="1:5" ht="15.75" thickBot="1" x14ac:dyDescent="0.3">
      <c r="A55" s="56" t="s">
        <v>78</v>
      </c>
      <c r="B55" s="57">
        <v>4</v>
      </c>
      <c r="C55" s="40">
        <f>B55/$B$98</f>
        <v>1.1331444759206799E-2</v>
      </c>
      <c r="D55" s="41">
        <v>28</v>
      </c>
      <c r="E55" t="s">
        <v>109</v>
      </c>
    </row>
    <row r="56" spans="1:5" ht="15.75" thickBot="1" x14ac:dyDescent="0.3">
      <c r="A56" s="56" t="s">
        <v>86</v>
      </c>
      <c r="B56" s="57">
        <v>4</v>
      </c>
      <c r="C56" s="40">
        <f>B56/$B$98</f>
        <v>1.1331444759206799E-2</v>
      </c>
      <c r="D56" s="41">
        <v>29</v>
      </c>
      <c r="E56" t="s">
        <v>115</v>
      </c>
    </row>
    <row r="57" spans="1:5" ht="15.75" thickBot="1" x14ac:dyDescent="0.3">
      <c r="A57" s="56" t="s">
        <v>72</v>
      </c>
      <c r="B57" s="57">
        <v>4</v>
      </c>
      <c r="C57" s="40">
        <f>B57/$B$98</f>
        <v>1.1331444759206799E-2</v>
      </c>
      <c r="D57" s="41">
        <v>30</v>
      </c>
      <c r="E57" t="s">
        <v>111</v>
      </c>
    </row>
    <row r="58" spans="1:5" ht="15.75" thickBot="1" x14ac:dyDescent="0.3">
      <c r="A58" s="56" t="s">
        <v>73</v>
      </c>
      <c r="B58" s="57">
        <v>4</v>
      </c>
      <c r="C58" s="40">
        <f>B58/$B$98</f>
        <v>1.1331444759206799E-2</v>
      </c>
      <c r="D58" s="41">
        <v>31</v>
      </c>
      <c r="E58" t="s">
        <v>111</v>
      </c>
    </row>
    <row r="59" spans="1:5" ht="15.75" thickBot="1" x14ac:dyDescent="0.3">
      <c r="A59" s="56" t="s">
        <v>100</v>
      </c>
      <c r="B59" s="57">
        <v>4</v>
      </c>
      <c r="C59" s="40">
        <f>B59/$B$98</f>
        <v>1.1331444759206799E-2</v>
      </c>
      <c r="D59" s="41">
        <v>32</v>
      </c>
      <c r="E59" t="s">
        <v>116</v>
      </c>
    </row>
    <row r="60" spans="1:5" ht="15.75" thickBot="1" x14ac:dyDescent="0.3">
      <c r="A60" s="56" t="s">
        <v>80</v>
      </c>
      <c r="B60" s="57">
        <v>4</v>
      </c>
      <c r="C60" s="40">
        <f>B60/$B$98</f>
        <v>1.1331444759206799E-2</v>
      </c>
      <c r="D60" s="41">
        <v>33</v>
      </c>
      <c r="E60" t="s">
        <v>109</v>
      </c>
    </row>
    <row r="61" spans="1:5" ht="15.75" thickBot="1" x14ac:dyDescent="0.3">
      <c r="A61" s="56" t="s">
        <v>51</v>
      </c>
      <c r="B61" s="57">
        <v>4</v>
      </c>
      <c r="C61" s="40">
        <f>B61/$B$98</f>
        <v>1.1331444759206799E-2</v>
      </c>
      <c r="D61" s="41">
        <v>34</v>
      </c>
      <c r="E61" t="s">
        <v>110</v>
      </c>
    </row>
    <row r="62" spans="1:5" ht="15.75" thickBot="1" x14ac:dyDescent="0.3">
      <c r="A62" s="56" t="s">
        <v>49</v>
      </c>
      <c r="B62" s="57">
        <v>4</v>
      </c>
      <c r="C62" s="40">
        <f>B62/$B$98</f>
        <v>1.1331444759206799E-2</v>
      </c>
      <c r="D62" s="41">
        <v>35</v>
      </c>
      <c r="E62" t="s">
        <v>111</v>
      </c>
    </row>
    <row r="63" spans="1:5" ht="15.75" thickBot="1" x14ac:dyDescent="0.3">
      <c r="A63" s="56" t="s">
        <v>50</v>
      </c>
      <c r="B63" s="57">
        <v>3</v>
      </c>
      <c r="C63" s="40">
        <f>B63/$B$98</f>
        <v>8.4985835694051E-3</v>
      </c>
      <c r="D63" s="41">
        <v>36</v>
      </c>
      <c r="E63" t="s">
        <v>112</v>
      </c>
    </row>
    <row r="64" spans="1:5" ht="15.75" thickBot="1" x14ac:dyDescent="0.3">
      <c r="A64" s="56" t="s">
        <v>85</v>
      </c>
      <c r="B64" s="57">
        <v>3</v>
      </c>
      <c r="C64" s="40">
        <f>B64/$B$98</f>
        <v>8.4985835694051E-3</v>
      </c>
      <c r="D64" s="41">
        <v>37</v>
      </c>
      <c r="E64" t="s">
        <v>113</v>
      </c>
    </row>
    <row r="65" spans="1:7" ht="15.75" thickBot="1" x14ac:dyDescent="0.3">
      <c r="A65" s="56" t="s">
        <v>88</v>
      </c>
      <c r="B65" s="57">
        <v>3</v>
      </c>
      <c r="C65" s="40">
        <f>B65/$B$98</f>
        <v>8.4985835694051E-3</v>
      </c>
      <c r="D65" s="41">
        <v>38</v>
      </c>
      <c r="E65" t="s">
        <v>114</v>
      </c>
    </row>
    <row r="66" spans="1:7" ht="15.75" thickBot="1" x14ac:dyDescent="0.3">
      <c r="A66" s="56" t="s">
        <v>58</v>
      </c>
      <c r="B66" s="57">
        <v>3</v>
      </c>
      <c r="C66" s="40">
        <f>B66/$B$98</f>
        <v>8.4985835694051E-3</v>
      </c>
      <c r="D66" s="41">
        <v>39</v>
      </c>
      <c r="E66" t="s">
        <v>111</v>
      </c>
    </row>
    <row r="67" spans="1:7" ht="15.75" thickBot="1" x14ac:dyDescent="0.3">
      <c r="A67" s="56" t="s">
        <v>61</v>
      </c>
      <c r="B67" s="57">
        <v>3</v>
      </c>
      <c r="C67" s="40">
        <f>B67/$B$98</f>
        <v>8.4985835694051E-3</v>
      </c>
      <c r="D67" s="41">
        <v>40</v>
      </c>
      <c r="E67" t="s">
        <v>112</v>
      </c>
    </row>
    <row r="68" spans="1:7" ht="15.75" thickBot="1" x14ac:dyDescent="0.3">
      <c r="A68" s="56" t="s">
        <v>63</v>
      </c>
      <c r="B68" s="57">
        <v>3</v>
      </c>
      <c r="C68" s="40">
        <f>B68/$B$98</f>
        <v>8.4985835694051E-3</v>
      </c>
      <c r="D68" s="41">
        <v>41</v>
      </c>
      <c r="E68" t="s">
        <v>113</v>
      </c>
    </row>
    <row r="69" spans="1:7" ht="15.75" thickBot="1" x14ac:dyDescent="0.3">
      <c r="A69" s="56" t="s">
        <v>75</v>
      </c>
      <c r="B69" s="57">
        <v>3</v>
      </c>
      <c r="C69" s="40">
        <f>B69/$B$98</f>
        <v>8.4985835694051E-3</v>
      </c>
      <c r="D69" s="41">
        <v>42</v>
      </c>
      <c r="E69" t="s">
        <v>111</v>
      </c>
    </row>
    <row r="70" spans="1:7" ht="15.75" thickBot="1" x14ac:dyDescent="0.3">
      <c r="A70" s="56" t="s">
        <v>83</v>
      </c>
      <c r="B70" s="57">
        <v>3</v>
      </c>
      <c r="C70" s="40">
        <f>B70/$B$98</f>
        <v>8.4985835694051E-3</v>
      </c>
      <c r="D70" s="41">
        <v>43</v>
      </c>
      <c r="E70" t="s">
        <v>109</v>
      </c>
    </row>
    <row r="71" spans="1:7" ht="15.75" thickBot="1" x14ac:dyDescent="0.3">
      <c r="A71" s="56" t="s">
        <v>59</v>
      </c>
      <c r="B71" s="57">
        <v>3</v>
      </c>
      <c r="C71" s="40">
        <f>B71/$B$98</f>
        <v>8.4985835694051E-3</v>
      </c>
      <c r="D71" s="41">
        <v>44</v>
      </c>
      <c r="E71" t="s">
        <v>111</v>
      </c>
      <c r="G71" s="13"/>
    </row>
    <row r="72" spans="1:7" ht="15.75" thickBot="1" x14ac:dyDescent="0.3">
      <c r="A72" s="56" t="s">
        <v>66</v>
      </c>
      <c r="B72" s="57">
        <v>2</v>
      </c>
      <c r="C72" s="40">
        <f>B72/$B$98</f>
        <v>5.6657223796033997E-3</v>
      </c>
      <c r="D72" s="41">
        <v>45</v>
      </c>
      <c r="E72" t="s">
        <v>110</v>
      </c>
    </row>
    <row r="73" spans="1:7" ht="15.75" thickBot="1" x14ac:dyDescent="0.3">
      <c r="A73" s="56" t="s">
        <v>48</v>
      </c>
      <c r="B73" s="57">
        <v>2</v>
      </c>
      <c r="C73" s="40">
        <f>B73/$B$98</f>
        <v>5.6657223796033997E-3</v>
      </c>
      <c r="D73" s="41">
        <v>46</v>
      </c>
      <c r="E73" t="s">
        <v>109</v>
      </c>
    </row>
    <row r="74" spans="1:7" ht="15.75" thickBot="1" x14ac:dyDescent="0.3">
      <c r="A74" s="56" t="s">
        <v>101</v>
      </c>
      <c r="B74" s="57">
        <v>2</v>
      </c>
      <c r="C74" s="40">
        <f>B74/$B$98</f>
        <v>5.6657223796033997E-3</v>
      </c>
      <c r="D74" s="41">
        <v>47</v>
      </c>
      <c r="E74" t="s">
        <v>115</v>
      </c>
    </row>
    <row r="75" spans="1:7" ht="15.75" thickBot="1" x14ac:dyDescent="0.3">
      <c r="A75" s="56" t="s">
        <v>87</v>
      </c>
      <c r="B75" s="57">
        <v>2</v>
      </c>
      <c r="C75" s="40">
        <f>B75/$B$98</f>
        <v>5.6657223796033997E-3</v>
      </c>
      <c r="D75" s="41">
        <v>48</v>
      </c>
      <c r="E75" t="s">
        <v>115</v>
      </c>
    </row>
    <row r="76" spans="1:7" ht="15.75" thickBot="1" x14ac:dyDescent="0.3">
      <c r="A76" s="56" t="s">
        <v>102</v>
      </c>
      <c r="B76" s="57">
        <v>2</v>
      </c>
      <c r="C76" s="40">
        <f>B76/$B$98</f>
        <v>5.6657223796033997E-3</v>
      </c>
      <c r="D76" s="41">
        <v>49</v>
      </c>
      <c r="E76" t="s">
        <v>112</v>
      </c>
    </row>
    <row r="77" spans="1:7" ht="15.75" thickBot="1" x14ac:dyDescent="0.3">
      <c r="A77" s="56" t="s">
        <v>69</v>
      </c>
      <c r="B77" s="57">
        <v>2</v>
      </c>
      <c r="C77" s="40">
        <f>B77/$B$98</f>
        <v>5.6657223796033997E-3</v>
      </c>
      <c r="D77" s="41">
        <v>50</v>
      </c>
      <c r="E77" t="s">
        <v>109</v>
      </c>
    </row>
    <row r="78" spans="1:7" ht="15.75" thickBot="1" x14ac:dyDescent="0.3">
      <c r="A78" s="56" t="s">
        <v>43</v>
      </c>
      <c r="B78" s="57">
        <v>2</v>
      </c>
      <c r="C78" s="40">
        <f>B78/$B$98</f>
        <v>5.6657223796033997E-3</v>
      </c>
      <c r="D78" s="41">
        <v>51</v>
      </c>
      <c r="E78" t="s">
        <v>116</v>
      </c>
    </row>
    <row r="79" spans="1:7" ht="15.75" thickBot="1" x14ac:dyDescent="0.3">
      <c r="A79" s="56" t="s">
        <v>70</v>
      </c>
      <c r="B79" s="57">
        <v>2</v>
      </c>
      <c r="C79" s="40">
        <f>B79/$B$98</f>
        <v>5.6657223796033997E-3</v>
      </c>
      <c r="D79" s="41">
        <v>52</v>
      </c>
      <c r="E79" t="s">
        <v>109</v>
      </c>
    </row>
    <row r="80" spans="1:7" ht="15.75" thickBot="1" x14ac:dyDescent="0.3">
      <c r="A80" s="56" t="s">
        <v>93</v>
      </c>
      <c r="B80" s="57">
        <v>2</v>
      </c>
      <c r="C80" s="40">
        <f>B80/$B$98</f>
        <v>5.6657223796033997E-3</v>
      </c>
      <c r="D80" s="41">
        <v>53</v>
      </c>
      <c r="E80" t="s">
        <v>111</v>
      </c>
    </row>
    <row r="81" spans="1:5" ht="15.75" thickBot="1" x14ac:dyDescent="0.3">
      <c r="A81" s="56" t="s">
        <v>65</v>
      </c>
      <c r="B81" s="57">
        <v>1</v>
      </c>
      <c r="C81" s="40">
        <f>B81/$B$98</f>
        <v>2.8328611898016999E-3</v>
      </c>
      <c r="D81" s="41">
        <v>54</v>
      </c>
      <c r="E81" t="s">
        <v>110</v>
      </c>
    </row>
    <row r="82" spans="1:5" ht="15.75" thickBot="1" x14ac:dyDescent="0.3">
      <c r="A82" s="56" t="s">
        <v>25</v>
      </c>
      <c r="B82" s="57">
        <v>1</v>
      </c>
      <c r="C82" s="40">
        <f>B82/$B$98</f>
        <v>2.8328611898016999E-3</v>
      </c>
      <c r="D82" s="41">
        <v>55</v>
      </c>
      <c r="E82" t="s">
        <v>116</v>
      </c>
    </row>
    <row r="83" spans="1:5" ht="15.75" thickBot="1" x14ac:dyDescent="0.3">
      <c r="A83" s="56" t="s">
        <v>103</v>
      </c>
      <c r="B83" s="57">
        <v>1</v>
      </c>
      <c r="C83" s="40">
        <f>B83/$B$98</f>
        <v>2.8328611898016999E-3</v>
      </c>
      <c r="D83" s="41">
        <v>56</v>
      </c>
      <c r="E83" t="s">
        <v>116</v>
      </c>
    </row>
    <row r="84" spans="1:5" ht="15.75" thickBot="1" x14ac:dyDescent="0.3">
      <c r="A84" s="56" t="s">
        <v>104</v>
      </c>
      <c r="B84" s="57">
        <v>1</v>
      </c>
      <c r="C84" s="40">
        <f>B84/$B$98</f>
        <v>2.8328611898016999E-3</v>
      </c>
      <c r="D84" s="41">
        <v>57</v>
      </c>
      <c r="E84" t="s">
        <v>114</v>
      </c>
    </row>
    <row r="85" spans="1:5" ht="15.75" thickBot="1" x14ac:dyDescent="0.3">
      <c r="A85" s="56" t="s">
        <v>105</v>
      </c>
      <c r="B85" s="57">
        <v>1</v>
      </c>
      <c r="C85" s="40">
        <f>B85/$B$98</f>
        <v>2.8328611898016999E-3</v>
      </c>
      <c r="D85" s="41">
        <v>58</v>
      </c>
      <c r="E85" t="s">
        <v>115</v>
      </c>
    </row>
    <row r="86" spans="1:5" ht="15.75" thickBot="1" x14ac:dyDescent="0.3">
      <c r="A86" s="56" t="s">
        <v>106</v>
      </c>
      <c r="B86" s="57">
        <v>1</v>
      </c>
      <c r="C86" s="40">
        <f>B86/$B$98</f>
        <v>2.8328611898016999E-3</v>
      </c>
      <c r="D86" s="41">
        <v>59</v>
      </c>
      <c r="E86" t="s">
        <v>113</v>
      </c>
    </row>
    <row r="87" spans="1:5" ht="15.75" thickBot="1" x14ac:dyDescent="0.3">
      <c r="A87" s="56" t="s">
        <v>89</v>
      </c>
      <c r="B87" s="57">
        <v>1</v>
      </c>
      <c r="C87" s="40">
        <f>B87/$B$98</f>
        <v>2.8328611898016999E-3</v>
      </c>
      <c r="D87" s="41">
        <v>60</v>
      </c>
      <c r="E87" t="s">
        <v>115</v>
      </c>
    </row>
    <row r="88" spans="1:5" ht="15.75" thickBot="1" x14ac:dyDescent="0.3">
      <c r="A88" s="56" t="s">
        <v>90</v>
      </c>
      <c r="B88" s="57">
        <v>1</v>
      </c>
      <c r="C88" s="40">
        <f>B88/$B$98</f>
        <v>2.8328611898016999E-3</v>
      </c>
      <c r="D88" s="41">
        <v>61</v>
      </c>
      <c r="E88" t="s">
        <v>113</v>
      </c>
    </row>
    <row r="89" spans="1:5" ht="15.75" thickBot="1" x14ac:dyDescent="0.3">
      <c r="A89" s="56" t="s">
        <v>107</v>
      </c>
      <c r="B89" s="57">
        <v>1</v>
      </c>
      <c r="C89" s="40">
        <f>B89/$B$98</f>
        <v>2.8328611898016999E-3</v>
      </c>
      <c r="D89" s="41">
        <v>62</v>
      </c>
      <c r="E89" t="s">
        <v>112</v>
      </c>
    </row>
    <row r="90" spans="1:5" ht="15.75" thickBot="1" x14ac:dyDescent="0.3">
      <c r="A90" s="56" t="s">
        <v>52</v>
      </c>
      <c r="B90" s="57">
        <v>1</v>
      </c>
      <c r="C90" s="40">
        <f>B90/$B$98</f>
        <v>2.8328611898016999E-3</v>
      </c>
      <c r="D90" s="41">
        <v>63</v>
      </c>
      <c r="E90" t="s">
        <v>111</v>
      </c>
    </row>
    <row r="91" spans="1:5" ht="15.75" thickBot="1" x14ac:dyDescent="0.3">
      <c r="A91" s="56" t="s">
        <v>92</v>
      </c>
      <c r="B91" s="57">
        <v>1</v>
      </c>
      <c r="C91" s="40">
        <f>B91/$B$98</f>
        <v>2.8328611898016999E-3</v>
      </c>
      <c r="D91" s="41">
        <v>64</v>
      </c>
      <c r="E91" t="s">
        <v>111</v>
      </c>
    </row>
    <row r="92" spans="1:5" ht="15.75" thickBot="1" x14ac:dyDescent="0.3">
      <c r="A92" s="56" t="s">
        <v>47</v>
      </c>
      <c r="B92" s="57">
        <v>1</v>
      </c>
      <c r="C92" s="40">
        <f>B92/$B$98</f>
        <v>2.8328611898016999E-3</v>
      </c>
      <c r="D92" s="41">
        <v>65</v>
      </c>
      <c r="E92" t="s">
        <v>111</v>
      </c>
    </row>
    <row r="93" spans="1:5" ht="15.75" thickBot="1" x14ac:dyDescent="0.3">
      <c r="A93" s="56" t="s">
        <v>108</v>
      </c>
      <c r="B93" s="57">
        <v>1</v>
      </c>
      <c r="C93" s="40">
        <f>B93/$B$98</f>
        <v>2.8328611898016999E-3</v>
      </c>
      <c r="D93" s="41">
        <v>66</v>
      </c>
      <c r="E93" t="s">
        <v>113</v>
      </c>
    </row>
    <row r="94" spans="1:5" ht="15.75" thickBot="1" x14ac:dyDescent="0.3">
      <c r="A94" s="56" t="s">
        <v>64</v>
      </c>
      <c r="B94" s="57">
        <v>1</v>
      </c>
      <c r="C94" s="40">
        <f>B94/$B$98</f>
        <v>2.8328611898016999E-3</v>
      </c>
      <c r="D94" s="41">
        <v>67</v>
      </c>
      <c r="E94" t="s">
        <v>114</v>
      </c>
    </row>
    <row r="95" spans="1:5" ht="15.75" thickBot="1" x14ac:dyDescent="0.3">
      <c r="A95" s="56" t="s">
        <v>55</v>
      </c>
      <c r="B95" s="57">
        <v>1</v>
      </c>
      <c r="C95" s="40">
        <f>B95/$B$98</f>
        <v>2.8328611898016999E-3</v>
      </c>
      <c r="D95" s="41">
        <v>68</v>
      </c>
      <c r="E95" t="s">
        <v>110</v>
      </c>
    </row>
    <row r="96" spans="1:5" ht="15.75" thickBot="1" x14ac:dyDescent="0.3">
      <c r="A96" s="56" t="s">
        <v>84</v>
      </c>
      <c r="B96" s="57">
        <v>1</v>
      </c>
      <c r="C96" s="40">
        <f>B96/$B$98</f>
        <v>2.8328611898016999E-3</v>
      </c>
      <c r="D96" s="41">
        <v>69</v>
      </c>
      <c r="E96" t="s">
        <v>110</v>
      </c>
    </row>
    <row r="97" spans="1:4" ht="15.75" thickBot="1" x14ac:dyDescent="0.3">
      <c r="A97" s="38" t="s">
        <v>97</v>
      </c>
      <c r="B97" s="39">
        <v>11</v>
      </c>
      <c r="C97" s="40">
        <f>B97/$B$98</f>
        <v>3.1161473087818695E-2</v>
      </c>
      <c r="D97" s="41"/>
    </row>
    <row r="98" spans="1:4" ht="15.75" thickBot="1" x14ac:dyDescent="0.3">
      <c r="A98" s="51" t="s">
        <v>32</v>
      </c>
      <c r="B98" s="52">
        <f>SUM(B28:B97)</f>
        <v>353</v>
      </c>
    </row>
  </sheetData>
  <autoFilter ref="A27:E98"/>
  <sortState ref="A28:D90">
    <sortCondition descending="1" ref="B28:B90"/>
    <sortCondition ref="A28:A90"/>
  </sortState>
  <mergeCells count="4">
    <mergeCell ref="G17:I17"/>
    <mergeCell ref="G18:I18"/>
    <mergeCell ref="G20:I20"/>
    <mergeCell ref="G21:I21"/>
  </mergeCells>
  <pageMargins left="0.7" right="0.7" top="0.75" bottom="0.75" header="0.3" footer="0.3"/>
  <pageSetup paperSize="9" scale="39" orientation="portrait" r:id="rId1"/>
  <ignoredErrors>
    <ignoredError sqref="C57:C76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20200912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2020-09-13T11:02:44Z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20200822 CASOS CONFIRMADOS POR ZONA BASICA DE SALUD.xlsx</vt:lpwstr>
  </property>
</Properties>
</file>