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20200909" sheetId="1" r:id="rId1"/>
  </sheets>
  <definedNames>
    <definedName name="_xlnm._FilterDatabase" localSheetId="0" hidden="1">'20200909'!$A$27:$D$94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22"/>
  <c r="B94" l="1"/>
  <c r="C87" l="1"/>
  <c r="C91"/>
  <c r="C88"/>
  <c r="C92"/>
  <c r="C89"/>
  <c r="C90"/>
  <c r="C80"/>
  <c r="C84"/>
  <c r="C81"/>
  <c r="C85"/>
  <c r="C82"/>
  <c r="C86"/>
  <c r="C83"/>
  <c r="C93"/>
  <c r="E18"/>
  <c r="C29" l="1"/>
  <c r="C33"/>
  <c r="C37"/>
  <c r="C41"/>
  <c r="C45"/>
  <c r="C49"/>
  <c r="C53"/>
  <c r="C57"/>
  <c r="C61"/>
  <c r="C65"/>
  <c r="C69"/>
  <c r="C73"/>
  <c r="C77"/>
  <c r="C30"/>
  <c r="C34"/>
  <c r="C38"/>
  <c r="C42"/>
  <c r="C46"/>
  <c r="C50"/>
  <c r="C54"/>
  <c r="C58"/>
  <c r="C62"/>
  <c r="C66"/>
  <c r="C70"/>
  <c r="C74"/>
  <c r="C78"/>
  <c r="C31"/>
  <c r="C35"/>
  <c r="C39"/>
  <c r="C43"/>
  <c r="C47"/>
  <c r="C51"/>
  <c r="C55"/>
  <c r="C59"/>
  <c r="C63"/>
  <c r="C67"/>
  <c r="C71"/>
  <c r="C75"/>
  <c r="C79"/>
  <c r="C36"/>
  <c r="C40"/>
  <c r="C44"/>
  <c r="C48"/>
  <c r="C52"/>
  <c r="C56"/>
  <c r="C60"/>
  <c r="C68"/>
  <c r="C72"/>
  <c r="C76"/>
  <c r="C32"/>
  <c r="C64"/>
  <c r="C28"/>
  <c r="B12"/>
  <c r="G37" l="1"/>
  <c r="C12" l="1"/>
  <c r="H29" l="1"/>
  <c r="H30"/>
  <c r="H31"/>
  <c r="H32"/>
  <c r="H33"/>
  <c r="H34"/>
  <c r="H35"/>
  <c r="H36"/>
  <c r="H37"/>
  <c r="H28"/>
  <c r="B19" l="1"/>
  <c r="C19"/>
  <c r="A19"/>
  <c r="D19"/>
  <c r="D4"/>
  <c r="D5"/>
  <c r="D6"/>
  <c r="D7"/>
  <c r="D8"/>
  <c r="D9"/>
  <c r="D10"/>
  <c r="D11"/>
  <c r="D3"/>
  <c r="D12" l="1"/>
  <c r="B13" l="1"/>
  <c r="E4"/>
  <c r="E5"/>
  <c r="E6"/>
  <c r="E7"/>
  <c r="E8"/>
  <c r="E9"/>
  <c r="E10"/>
  <c r="E11"/>
  <c r="E3"/>
  <c r="F3" s="1"/>
  <c r="C13"/>
  <c r="F4" l="1"/>
  <c r="F5" s="1"/>
  <c r="F6" s="1"/>
  <c r="F7" s="1"/>
  <c r="F8" s="1"/>
  <c r="F9" s="1"/>
  <c r="F10" s="1"/>
  <c r="F11" s="1"/>
</calcChain>
</file>

<file path=xl/sharedStrings.xml><?xml version="1.0" encoding="utf-8"?>
<sst xmlns="http://schemas.openxmlformats.org/spreadsheetml/2006/main" count="114" uniqueCount="109">
  <si>
    <t>Grupo Edad</t>
  </si>
  <si>
    <t>Hombre</t>
  </si>
  <si>
    <t>Mujer</t>
  </si>
  <si>
    <t>Total general</t>
  </si>
  <si>
    <t>Menos de 1 año</t>
  </si>
  <si>
    <t>1 a 14 años</t>
  </si>
  <si>
    <t>15 a 24 años</t>
  </si>
  <si>
    <t>25 a 34 años</t>
  </si>
  <si>
    <t>35 a 44 años</t>
  </si>
  <si>
    <t>45 a 54 años</t>
  </si>
  <si>
    <t>55 a 64 años</t>
  </si>
  <si>
    <t>65 a 74 años</t>
  </si>
  <si>
    <t>75 años o más</t>
  </si>
  <si>
    <t>HUESCA</t>
  </si>
  <si>
    <t>TERUEL</t>
  </si>
  <si>
    <t>ZARAGOZA</t>
  </si>
  <si>
    <t>Zona Básica</t>
  </si>
  <si>
    <t>Casos</t>
  </si>
  <si>
    <t>SINTOMÁTICOS</t>
  </si>
  <si>
    <t>ASINTOMÁTICOS</t>
  </si>
  <si>
    <t>%  sobre el total</t>
  </si>
  <si>
    <t xml:space="preserve">%  acumulado </t>
  </si>
  <si>
    <t>LETALIDAD</t>
  </si>
  <si>
    <t>Porcentaje</t>
  </si>
  <si>
    <t>ZBS con casos</t>
  </si>
  <si>
    <t>BARBASTRO</t>
  </si>
  <si>
    <t>ALCAÑIZ</t>
  </si>
  <si>
    <t>SECTOR</t>
  </si>
  <si>
    <t>CALATAYUD</t>
  </si>
  <si>
    <t>ZARAGOZA I</t>
  </si>
  <si>
    <t>ZARAGOZA II</t>
  </si>
  <si>
    <t>ZARAGOZA III</t>
  </si>
  <si>
    <t>TOTAL</t>
  </si>
  <si>
    <t>nº casos</t>
  </si>
  <si>
    <t>%</t>
  </si>
  <si>
    <t>No identificado</t>
  </si>
  <si>
    <t>MORTALIDAD/10.000</t>
  </si>
  <si>
    <t>OTROS/NO IDENTIFICADO</t>
  </si>
  <si>
    <t>Zona Básica de Salud no identificada</t>
  </si>
  <si>
    <t>Andorra</t>
  </si>
  <si>
    <t>Sagasta-Ruiseñores</t>
  </si>
  <si>
    <t>Almozara</t>
  </si>
  <si>
    <t>San Pablo</t>
  </si>
  <si>
    <t>Valdespartera-Montecanal</t>
  </si>
  <si>
    <t>Universitas</t>
  </si>
  <si>
    <t>Madre Vedruna-Miraflores</t>
  </si>
  <si>
    <t>Tauste</t>
  </si>
  <si>
    <t>Bombarda</t>
  </si>
  <si>
    <t>Hernan Cortes</t>
  </si>
  <si>
    <t>Torre Ramona</t>
  </si>
  <si>
    <t>Maria De Huerva</t>
  </si>
  <si>
    <t>San Jose Centro</t>
  </si>
  <si>
    <t>Torrero La Paz</t>
  </si>
  <si>
    <t>Utebo</t>
  </si>
  <si>
    <t>Alfajarin</t>
  </si>
  <si>
    <t>Fernando El Catolico</t>
  </si>
  <si>
    <t>Las Fuentes Norte</t>
  </si>
  <si>
    <t>Miralbueno-Garrapinillos</t>
  </si>
  <si>
    <t>San Jose Norte</t>
  </si>
  <si>
    <t>Venecia</t>
  </si>
  <si>
    <t>Zalfonada</t>
  </si>
  <si>
    <t>Alcañiz</t>
  </si>
  <si>
    <t>Calamocha</t>
  </si>
  <si>
    <t>Delicias Norte</t>
  </si>
  <si>
    <t>Valdefierro</t>
  </si>
  <si>
    <t>Huesca Capital Nº 2 (Santo Grial)</t>
  </si>
  <si>
    <t>Teruel Ensanche</t>
  </si>
  <si>
    <t>Actur Sur</t>
  </si>
  <si>
    <t>Independencia</t>
  </si>
  <si>
    <t>Fraga</t>
  </si>
  <si>
    <t>Delicias Sur</t>
  </si>
  <si>
    <t>Huesca Capital Nº 1 (Perpetuo Socorro)</t>
  </si>
  <si>
    <t>Barbastro</t>
  </si>
  <si>
    <t>Binefar</t>
  </si>
  <si>
    <t>Borja</t>
  </si>
  <si>
    <t>Hijar</t>
  </si>
  <si>
    <t>Oliver</t>
  </si>
  <si>
    <t>Tarazona</t>
  </si>
  <si>
    <t>Almudevar</t>
  </si>
  <si>
    <t>Cariñena</t>
  </si>
  <si>
    <r>
      <t xml:space="preserve">Distribución por edad y sexo: </t>
    </r>
    <r>
      <rPr>
        <b/>
        <sz val="11"/>
        <color rgb="FFFF0000"/>
        <rFont val="Calibri"/>
        <family val="2"/>
        <scheme val="minor"/>
      </rPr>
      <t>en 3 casos confirmados no ha sido posible identificar la edad o el sexo</t>
    </r>
  </si>
  <si>
    <r>
      <t xml:space="preserve">Distribución por provincias: </t>
    </r>
    <r>
      <rPr>
        <b/>
        <sz val="11"/>
        <color rgb="FFFF0000"/>
        <rFont val="Calibri"/>
        <family val="2"/>
        <scheme val="minor"/>
      </rPr>
      <t>en 9 casos confirmado no ha sido posible identificar la provincia de procedencia</t>
    </r>
  </si>
  <si>
    <r>
      <t xml:space="preserve">Distribución por Sector Sanitario: </t>
    </r>
    <r>
      <rPr>
        <b/>
        <sz val="11"/>
        <color rgb="FFFF0000"/>
        <rFont val="Calibri"/>
        <family val="2"/>
        <scheme val="minor"/>
      </rPr>
      <t>en 18 casos confirmado no ha sido posible identificar el sector sanitario.</t>
    </r>
  </si>
  <si>
    <t>Gallur</t>
  </si>
  <si>
    <t>Arrabal</t>
  </si>
  <si>
    <t>Parque Goya</t>
  </si>
  <si>
    <t>Caspe</t>
  </si>
  <si>
    <t>Casetas</t>
  </si>
  <si>
    <t>Zuera</t>
  </si>
  <si>
    <t>Casablanca</t>
  </si>
  <si>
    <t>Epila</t>
  </si>
  <si>
    <t>Mora De Rubielos</t>
  </si>
  <si>
    <t>Sabiñanigo</t>
  </si>
  <si>
    <t>Avenida Cataluña</t>
  </si>
  <si>
    <t>Fuentes De Ebro</t>
  </si>
  <si>
    <t>Alhama De Aragon</t>
  </si>
  <si>
    <t>Santa Isabel</t>
  </si>
  <si>
    <t>Illueca</t>
  </si>
  <si>
    <t>Maella</t>
  </si>
  <si>
    <t>Cella</t>
  </si>
  <si>
    <t>Hecho</t>
  </si>
  <si>
    <t>Huesca Capital Nº 3 (Pirineos)</t>
  </si>
  <si>
    <t>Huesca Rural</t>
  </si>
  <si>
    <t>San Jose Sur</t>
  </si>
  <si>
    <t>Sariñena</t>
  </si>
  <si>
    <r>
      <t xml:space="preserve">Distribución por síntomas: </t>
    </r>
    <r>
      <rPr>
        <b/>
        <sz val="11"/>
        <color rgb="FFFF0000"/>
        <rFont val="Calibri"/>
        <family val="2"/>
        <scheme val="minor"/>
      </rPr>
      <t>en 6 casos confirmados no ha sido posible identificar la existencia o no de sintomatología</t>
    </r>
  </si>
  <si>
    <t>Ejea de Los Caballeros</t>
  </si>
  <si>
    <t>La Almunia de Doña Godina</t>
  </si>
  <si>
    <r>
      <t xml:space="preserve">Distribución por Zona Básica de Salud (ZBS): </t>
    </r>
    <r>
      <rPr>
        <b/>
        <sz val="11"/>
        <color rgb="FFFF0000"/>
        <rFont val="Calibri"/>
        <family val="2"/>
        <scheme val="minor"/>
      </rPr>
      <t>en 18 casos confirmado no ha sido posible identificar la zona básica de salud.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</si>
</sst>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3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mbria"/>
      <family val="1"/>
    </font>
    <font>
      <sz val="11"/>
      <name val="Calibri"/>
      <family val="2"/>
      <scheme val="minor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79">
    <xf numFmtId="0" fontId="0" fillId="0" borderId="0" xfId="0"/>
    <xf numFmtId="0" fontId="0" fillId="2" borderId="3" xfId="0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9" fontId="0" fillId="0" borderId="1" xfId="1" applyFont="1" applyBorder="1"/>
    <xf numFmtId="9" fontId="3" fillId="0" borderId="1" xfId="1" applyFont="1" applyBorder="1"/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/>
    <xf numFmtId="9" fontId="3" fillId="0" borderId="0" xfId="1" applyFont="1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9" fontId="0" fillId="3" borderId="1" xfId="1" applyFont="1" applyFill="1" applyBorder="1"/>
    <xf numFmtId="0" fontId="4" fillId="0" borderId="0" xfId="0" applyFont="1"/>
    <xf numFmtId="0" fontId="0" fillId="0" borderId="0" xfId="0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164" fontId="0" fillId="0" borderId="1" xfId="1" applyNumberFormat="1" applyFont="1" applyBorder="1"/>
    <xf numFmtId="164" fontId="6" fillId="2" borderId="3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right" vertical="center" wrapText="1"/>
    </xf>
    <xf numFmtId="164" fontId="8" fillId="6" borderId="1" xfId="1" applyNumberFormat="1" applyFont="1" applyFill="1" applyBorder="1"/>
    <xf numFmtId="10" fontId="0" fillId="0" borderId="0" xfId="0" applyNumberFormat="1"/>
    <xf numFmtId="0" fontId="0" fillId="0" borderId="4" xfId="0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9" fillId="0" borderId="12" xfId="0" applyNumberFormat="1" applyFont="1" applyBorder="1" applyAlignment="1">
      <alignment horizontal="right" vertical="center" wrapText="1"/>
    </xf>
    <xf numFmtId="0" fontId="3" fillId="7" borderId="13" xfId="0" applyFont="1" applyFill="1" applyBorder="1" applyAlignment="1">
      <alignment horizontal="left"/>
    </xf>
    <xf numFmtId="0" fontId="3" fillId="7" borderId="14" xfId="0" applyNumberFormat="1" applyFont="1" applyFill="1" applyBorder="1"/>
    <xf numFmtId="10" fontId="9" fillId="0" borderId="15" xfId="0" applyNumberFormat="1" applyFont="1" applyBorder="1" applyAlignment="1">
      <alignment horizontal="right" vertical="center" wrapText="1"/>
    </xf>
    <xf numFmtId="10" fontId="9" fillId="0" borderId="17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0" fontId="9" fillId="4" borderId="12" xfId="0" applyNumberFormat="1" applyFont="1" applyFill="1" applyBorder="1" applyAlignment="1">
      <alignment horizontal="right" vertical="center" wrapText="1"/>
    </xf>
    <xf numFmtId="10" fontId="9" fillId="0" borderId="12" xfId="0" applyNumberFormat="1" applyFont="1" applyFill="1" applyBorder="1" applyAlignment="1">
      <alignment horizontal="right" vertical="center" wrapText="1"/>
    </xf>
    <xf numFmtId="9" fontId="3" fillId="4" borderId="1" xfId="1" applyNumberFormat="1" applyFont="1" applyFill="1" applyBorder="1"/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10" fontId="11" fillId="0" borderId="1" xfId="1" applyNumberFormat="1" applyFont="1" applyFill="1" applyBorder="1"/>
    <xf numFmtId="0" fontId="11" fillId="0" borderId="1" xfId="0" applyFont="1" applyFill="1" applyBorder="1"/>
    <xf numFmtId="0" fontId="12" fillId="0" borderId="11" xfId="0" applyFont="1" applyFill="1" applyBorder="1" applyAlignment="1">
      <alignment horizontal="left"/>
    </xf>
    <xf numFmtId="0" fontId="12" fillId="0" borderId="5" xfId="0" applyNumberFormat="1" applyFont="1" applyFill="1" applyBorder="1"/>
    <xf numFmtId="0" fontId="11" fillId="0" borderId="11" xfId="0" applyFont="1" applyBorder="1" applyAlignment="1">
      <alignment horizontal="left"/>
    </xf>
    <xf numFmtId="0" fontId="11" fillId="0" borderId="5" xfId="0" applyNumberFormat="1" applyFont="1" applyBorder="1"/>
    <xf numFmtId="0" fontId="12" fillId="0" borderId="16" xfId="0" applyFont="1" applyFill="1" applyBorder="1" applyAlignment="1">
      <alignment horizontal="left"/>
    </xf>
    <xf numFmtId="0" fontId="12" fillId="0" borderId="6" xfId="0" applyNumberFormat="1" applyFont="1" applyFill="1" applyBorder="1"/>
    <xf numFmtId="0" fontId="12" fillId="4" borderId="11" xfId="0" applyFont="1" applyFill="1" applyBorder="1" applyAlignment="1">
      <alignment horizontal="left"/>
    </xf>
    <xf numFmtId="0" fontId="12" fillId="4" borderId="5" xfId="0" applyNumberFormat="1" applyFont="1" applyFill="1" applyBorder="1"/>
    <xf numFmtId="0" fontId="1" fillId="0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left"/>
    </xf>
    <xf numFmtId="0" fontId="3" fillId="7" borderId="1" xfId="0" applyNumberFormat="1" applyFont="1" applyFill="1" applyBorder="1"/>
    <xf numFmtId="0" fontId="0" fillId="5" borderId="3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right" vertical="center"/>
    </xf>
    <xf numFmtId="0" fontId="3" fillId="5" borderId="4" xfId="0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horizontal="right" vertical="center"/>
    </xf>
    <xf numFmtId="0" fontId="12" fillId="8" borderId="11" xfId="0" applyFont="1" applyFill="1" applyBorder="1" applyAlignment="1">
      <alignment horizontal="left"/>
    </xf>
    <xf numFmtId="0" fontId="12" fillId="8" borderId="5" xfId="0" applyNumberFormat="1" applyFont="1" applyFill="1" applyBorder="1"/>
    <xf numFmtId="10" fontId="9" fillId="8" borderId="12" xfId="0" applyNumberFormat="1" applyFont="1" applyFill="1" applyBorder="1" applyAlignment="1">
      <alignment horizontal="right" vertical="center" wrapText="1"/>
    </xf>
    <xf numFmtId="0" fontId="1" fillId="5" borderId="9" xfId="0" applyFont="1" applyFill="1" applyBorder="1" applyAlignment="1">
      <alignment horizontal="center" vertical="center"/>
    </xf>
    <xf numFmtId="0" fontId="0" fillId="0" borderId="10" xfId="0" applyBorder="1" applyAlignment="1"/>
    <xf numFmtId="0" fontId="0" fillId="0" borderId="2" xfId="0" applyBorder="1" applyAlignment="1"/>
    <xf numFmtId="10" fontId="1" fillId="2" borderId="9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/>
    <xf numFmtId="2" fontId="0" fillId="0" borderId="2" xfId="0" applyNumberFormat="1" applyBorder="1" applyAlignment="1"/>
  </cellXfs>
  <cellStyles count="2">
    <cellStyle name="Normal" xfId="0" builtinId="0"/>
    <cellStyle name="Porcentual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topLeftCell="A19" workbookViewId="0">
      <selection activeCell="B35" sqref="B35:B89"/>
    </sheetView>
  </sheetViews>
  <sheetFormatPr baseColWidth="10" defaultColWidth="9.140625" defaultRowHeight="15"/>
  <cols>
    <col min="1" max="1" width="39.7109375" customWidth="1"/>
    <col min="2" max="2" width="19.7109375" customWidth="1"/>
    <col min="3" max="3" width="21.42578125" customWidth="1"/>
    <col min="4" max="4" width="26" customWidth="1"/>
    <col min="5" max="5" width="23.28515625" customWidth="1"/>
    <col min="6" max="6" width="19.5703125" bestFit="1" customWidth="1"/>
    <col min="7" max="7" width="16.85546875" customWidth="1"/>
    <col min="8" max="8" width="10.5703125" bestFit="1" customWidth="1"/>
    <col min="11" max="11" width="14.5703125" bestFit="1" customWidth="1"/>
  </cols>
  <sheetData>
    <row r="1" spans="1:11" ht="15" customHeight="1" thickBot="1">
      <c r="A1" s="14" t="s">
        <v>80</v>
      </c>
      <c r="K1" s="44"/>
    </row>
    <row r="2" spans="1:11" ht="15" customHeight="1" thickBot="1">
      <c r="A2" s="15" t="s">
        <v>0</v>
      </c>
      <c r="B2" s="16" t="s">
        <v>1</v>
      </c>
      <c r="C2" s="16" t="s">
        <v>2</v>
      </c>
      <c r="D2" s="16" t="s">
        <v>3</v>
      </c>
      <c r="E2" s="17" t="s">
        <v>20</v>
      </c>
      <c r="F2" s="17" t="s">
        <v>21</v>
      </c>
      <c r="K2" s="44"/>
    </row>
    <row r="3" spans="1:11" ht="15" customHeight="1" thickBot="1">
      <c r="A3" s="1" t="s">
        <v>4</v>
      </c>
      <c r="B3" s="31">
        <v>0</v>
      </c>
      <c r="C3" s="32">
        <v>3</v>
      </c>
      <c r="D3" s="10">
        <f>B3+C3</f>
        <v>3</v>
      </c>
      <c r="E3" s="21">
        <f>D3/$D$12</f>
        <v>8.0645161290322578E-3</v>
      </c>
      <c r="F3" s="4">
        <f>E3</f>
        <v>8.0645161290322578E-3</v>
      </c>
      <c r="K3" s="44"/>
    </row>
    <row r="4" spans="1:11" ht="15" customHeight="1" thickBot="1">
      <c r="A4" s="1" t="s">
        <v>5</v>
      </c>
      <c r="B4" s="33">
        <v>19</v>
      </c>
      <c r="C4" s="27">
        <v>25</v>
      </c>
      <c r="D4" s="10">
        <f t="shared" ref="D4:D11" si="0">B4+C4</f>
        <v>44</v>
      </c>
      <c r="E4" s="21">
        <f t="shared" ref="E4:E11" si="1">D4/$D$12</f>
        <v>0.11827956989247312</v>
      </c>
      <c r="F4" s="4">
        <f>F3+E4</f>
        <v>0.12634408602150538</v>
      </c>
      <c r="K4" s="44"/>
    </row>
    <row r="5" spans="1:11" ht="15" customHeight="1" thickBot="1">
      <c r="A5" s="1" t="s">
        <v>6</v>
      </c>
      <c r="B5" s="33">
        <v>14</v>
      </c>
      <c r="C5" s="27">
        <v>18</v>
      </c>
      <c r="D5" s="10">
        <f t="shared" si="0"/>
        <v>32</v>
      </c>
      <c r="E5" s="21">
        <f t="shared" si="1"/>
        <v>8.6021505376344093E-2</v>
      </c>
      <c r="F5" s="4">
        <f>F4+E5</f>
        <v>0.21236559139784947</v>
      </c>
      <c r="K5" s="44"/>
    </row>
    <row r="6" spans="1:11" ht="15" customHeight="1" thickBot="1">
      <c r="A6" s="1" t="s">
        <v>7</v>
      </c>
      <c r="B6" s="33">
        <v>25</v>
      </c>
      <c r="C6" s="27">
        <v>15</v>
      </c>
      <c r="D6" s="10">
        <f t="shared" si="0"/>
        <v>40</v>
      </c>
      <c r="E6" s="21">
        <f t="shared" si="1"/>
        <v>0.10752688172043011</v>
      </c>
      <c r="F6" s="11">
        <f t="shared" ref="F6:F11" si="2">F5+E6</f>
        <v>0.31989247311827956</v>
      </c>
      <c r="K6" s="44"/>
    </row>
    <row r="7" spans="1:11" ht="15" customHeight="1" thickBot="1">
      <c r="A7" s="1" t="s">
        <v>8</v>
      </c>
      <c r="B7" s="33">
        <v>18</v>
      </c>
      <c r="C7" s="27">
        <v>29</v>
      </c>
      <c r="D7" s="10">
        <f t="shared" si="0"/>
        <v>47</v>
      </c>
      <c r="E7" s="21">
        <f t="shared" si="1"/>
        <v>0.12634408602150538</v>
      </c>
      <c r="F7" s="11">
        <f t="shared" si="2"/>
        <v>0.44623655913978494</v>
      </c>
      <c r="K7" s="44"/>
    </row>
    <row r="8" spans="1:11" ht="15" customHeight="1" thickBot="1">
      <c r="A8" s="1" t="s">
        <v>9</v>
      </c>
      <c r="B8" s="33">
        <v>31</v>
      </c>
      <c r="C8" s="27">
        <v>37</v>
      </c>
      <c r="D8" s="10">
        <f t="shared" si="0"/>
        <v>68</v>
      </c>
      <c r="E8" s="21">
        <f t="shared" si="1"/>
        <v>0.18279569892473119</v>
      </c>
      <c r="F8" s="4">
        <f t="shared" si="2"/>
        <v>0.62903225806451613</v>
      </c>
    </row>
    <row r="9" spans="1:11" ht="15" customHeight="1" thickBot="1">
      <c r="A9" s="1" t="s">
        <v>10</v>
      </c>
      <c r="B9" s="33">
        <v>34</v>
      </c>
      <c r="C9" s="27">
        <v>18</v>
      </c>
      <c r="D9" s="10">
        <f t="shared" si="0"/>
        <v>52</v>
      </c>
      <c r="E9" s="21">
        <f t="shared" si="1"/>
        <v>0.13978494623655913</v>
      </c>
      <c r="F9" s="4">
        <f t="shared" si="2"/>
        <v>0.76881720430107525</v>
      </c>
    </row>
    <row r="10" spans="1:11" ht="15" customHeight="1" thickBot="1">
      <c r="A10" s="1" t="s">
        <v>11</v>
      </c>
      <c r="B10" s="33">
        <v>22</v>
      </c>
      <c r="C10" s="27">
        <v>16</v>
      </c>
      <c r="D10" s="10">
        <f t="shared" si="0"/>
        <v>38</v>
      </c>
      <c r="E10" s="21">
        <f t="shared" si="1"/>
        <v>0.10215053763440861</v>
      </c>
      <c r="F10" s="4">
        <f t="shared" si="2"/>
        <v>0.87096774193548387</v>
      </c>
    </row>
    <row r="11" spans="1:11" ht="15" customHeight="1" thickBot="1">
      <c r="A11" s="1" t="s">
        <v>12</v>
      </c>
      <c r="B11" s="33">
        <v>20</v>
      </c>
      <c r="C11" s="27">
        <v>28</v>
      </c>
      <c r="D11" s="10">
        <f t="shared" si="0"/>
        <v>48</v>
      </c>
      <c r="E11" s="25">
        <f t="shared" si="1"/>
        <v>0.12903225806451613</v>
      </c>
      <c r="F11" s="4">
        <f t="shared" si="2"/>
        <v>1</v>
      </c>
    </row>
    <row r="12" spans="1:11" ht="15" customHeight="1" thickBot="1">
      <c r="A12" s="63" t="s">
        <v>32</v>
      </c>
      <c r="B12" s="64">
        <f>SUM(B3:B11)</f>
        <v>183</v>
      </c>
      <c r="C12" s="64">
        <f>SUM(C3:C11)</f>
        <v>189</v>
      </c>
      <c r="D12" s="65">
        <f>SUM(D3:D11)</f>
        <v>372</v>
      </c>
    </row>
    <row r="13" spans="1:11" ht="15" customHeight="1">
      <c r="A13" s="6"/>
      <c r="B13" s="9">
        <f>B12/D12</f>
        <v>0.49193548387096775</v>
      </c>
      <c r="C13" s="9">
        <f>C12/D12</f>
        <v>0.50806451612903225</v>
      </c>
      <c r="D13" s="7"/>
    </row>
    <row r="14" spans="1:11" ht="15" customHeight="1">
      <c r="A14" s="6"/>
      <c r="B14" s="9"/>
      <c r="C14" s="9"/>
      <c r="D14" s="7"/>
    </row>
    <row r="15" spans="1:11" ht="15" customHeight="1">
      <c r="A15" s="8"/>
      <c r="B15" s="8"/>
      <c r="C15" s="8"/>
      <c r="D15" s="8"/>
    </row>
    <row r="16" spans="1:11" ht="15" customHeight="1" thickBot="1">
      <c r="A16" s="14" t="s">
        <v>81</v>
      </c>
    </row>
    <row r="17" spans="1:11" ht="15.75" thickBot="1">
      <c r="A17" s="18" t="s">
        <v>13</v>
      </c>
      <c r="B17" s="16" t="s">
        <v>14</v>
      </c>
      <c r="C17" s="16" t="s">
        <v>15</v>
      </c>
      <c r="D17" s="16" t="s">
        <v>37</v>
      </c>
      <c r="E17" s="16" t="s">
        <v>3</v>
      </c>
      <c r="G17" s="72" t="s">
        <v>22</v>
      </c>
      <c r="H17" s="73"/>
      <c r="I17" s="74"/>
    </row>
    <row r="18" spans="1:11" ht="15.75" thickBot="1">
      <c r="A18" s="28">
        <v>44</v>
      </c>
      <c r="B18" s="29">
        <v>40</v>
      </c>
      <c r="C18" s="29">
        <v>282</v>
      </c>
      <c r="D18" s="30">
        <v>9</v>
      </c>
      <c r="E18" s="2">
        <f>SUM(A18:D18)</f>
        <v>375</v>
      </c>
      <c r="G18" s="75">
        <v>4.2999999999999997E-2</v>
      </c>
      <c r="H18" s="73"/>
      <c r="I18" s="74"/>
    </row>
    <row r="19" spans="1:11" ht="15.75" thickBot="1">
      <c r="A19" s="22">
        <f>A18/$E$18</f>
        <v>0.11733333333333333</v>
      </c>
      <c r="B19" s="22">
        <f t="shared" ref="B19:D19" si="3">B18/$E$18</f>
        <v>0.10666666666666667</v>
      </c>
      <c r="C19" s="22">
        <f t="shared" si="3"/>
        <v>0.752</v>
      </c>
      <c r="D19" s="22">
        <f t="shared" si="3"/>
        <v>2.4E-2</v>
      </c>
      <c r="E19" s="2"/>
    </row>
    <row r="20" spans="1:11" ht="15.75" thickBot="1">
      <c r="G20" s="72" t="s">
        <v>36</v>
      </c>
      <c r="H20" s="73"/>
      <c r="I20" s="74"/>
    </row>
    <row r="21" spans="1:11" ht="15.75" thickBot="1">
      <c r="A21" s="12" t="s">
        <v>105</v>
      </c>
      <c r="G21" s="76">
        <v>9.6</v>
      </c>
      <c r="H21" s="77"/>
      <c r="I21" s="78"/>
    </row>
    <row r="22" spans="1:11" ht="15.75" thickBot="1">
      <c r="A22" s="19" t="s">
        <v>18</v>
      </c>
      <c r="B22" s="3">
        <v>183</v>
      </c>
      <c r="C22" s="5">
        <f>B22/375</f>
        <v>0.48799999999999999</v>
      </c>
    </row>
    <row r="23" spans="1:11" ht="15.75" thickBot="1">
      <c r="A23" s="20" t="s">
        <v>19</v>
      </c>
      <c r="B23" s="2">
        <v>186</v>
      </c>
      <c r="C23" s="47">
        <f>B23/375</f>
        <v>0.496</v>
      </c>
    </row>
    <row r="26" spans="1:11" ht="15.75" thickBot="1">
      <c r="A26" s="12" t="s">
        <v>108</v>
      </c>
      <c r="F26" s="12" t="s">
        <v>82</v>
      </c>
      <c r="K26" s="12"/>
    </row>
    <row r="27" spans="1:11" ht="15.75" customHeight="1" thickBot="1">
      <c r="A27" s="15" t="s">
        <v>16</v>
      </c>
      <c r="B27" s="18" t="s">
        <v>17</v>
      </c>
      <c r="C27" s="18" t="s">
        <v>23</v>
      </c>
      <c r="D27" s="18" t="s">
        <v>24</v>
      </c>
      <c r="E27" s="60"/>
      <c r="F27" s="15" t="s">
        <v>27</v>
      </c>
      <c r="G27" s="15" t="s">
        <v>33</v>
      </c>
      <c r="H27" s="15" t="s">
        <v>34</v>
      </c>
      <c r="K27" s="8"/>
    </row>
    <row r="28" spans="1:11" ht="15.75" thickBot="1">
      <c r="A28" s="67" t="s">
        <v>46</v>
      </c>
      <c r="B28" s="68">
        <v>21</v>
      </c>
      <c r="C28" s="50">
        <f t="shared" ref="C28:C59" si="4">B28/$B$94</f>
        <v>5.6000000000000001E-2</v>
      </c>
      <c r="D28" s="51">
        <v>1</v>
      </c>
      <c r="F28" s="56" t="s">
        <v>26</v>
      </c>
      <c r="G28" s="57">
        <v>40</v>
      </c>
      <c r="H28" s="43">
        <f>G28/G$37</f>
        <v>0.10666666666666667</v>
      </c>
      <c r="I28" s="23"/>
      <c r="K28" s="8"/>
    </row>
    <row r="29" spans="1:11" ht="15.75" thickBot="1">
      <c r="A29" s="67" t="s">
        <v>106</v>
      </c>
      <c r="B29" s="68">
        <v>17</v>
      </c>
      <c r="C29" s="50">
        <f t="shared" si="4"/>
        <v>4.5333333333333337E-2</v>
      </c>
      <c r="D29" s="51">
        <v>2</v>
      </c>
      <c r="F29" s="52" t="s">
        <v>25</v>
      </c>
      <c r="G29" s="53">
        <v>8</v>
      </c>
      <c r="H29" s="46">
        <f t="shared" ref="H29:H37" si="5">G29/G$37</f>
        <v>2.1333333333333333E-2</v>
      </c>
      <c r="I29" s="24"/>
      <c r="K29" s="8"/>
    </row>
    <row r="30" spans="1:11" ht="15.75" thickBot="1">
      <c r="A30" s="67" t="s">
        <v>107</v>
      </c>
      <c r="B30" s="68">
        <v>16</v>
      </c>
      <c r="C30" s="50">
        <f t="shared" si="4"/>
        <v>4.2666666666666665E-2</v>
      </c>
      <c r="D30" s="51">
        <v>3</v>
      </c>
      <c r="F30" s="52" t="s">
        <v>28</v>
      </c>
      <c r="G30" s="53">
        <v>5</v>
      </c>
      <c r="H30" s="39">
        <f t="shared" si="5"/>
        <v>1.3333333333333334E-2</v>
      </c>
      <c r="I30" s="24"/>
      <c r="K30" s="8"/>
    </row>
    <row r="31" spans="1:11" ht="15.75" thickBot="1">
      <c r="A31" s="67" t="s">
        <v>54</v>
      </c>
      <c r="B31" s="68">
        <v>14</v>
      </c>
      <c r="C31" s="50">
        <f t="shared" si="4"/>
        <v>3.7333333333333336E-2</v>
      </c>
      <c r="D31" s="51">
        <v>4</v>
      </c>
      <c r="F31" s="52" t="s">
        <v>13</v>
      </c>
      <c r="G31" s="53">
        <v>33</v>
      </c>
      <c r="H31" s="46">
        <f t="shared" si="5"/>
        <v>8.7999999999999995E-2</v>
      </c>
      <c r="I31" s="24"/>
      <c r="K31" s="8"/>
    </row>
    <row r="32" spans="1:11" ht="15.75" thickBot="1">
      <c r="A32" s="67" t="s">
        <v>39</v>
      </c>
      <c r="B32" s="68">
        <v>14</v>
      </c>
      <c r="C32" s="50">
        <f t="shared" si="4"/>
        <v>3.7333333333333336E-2</v>
      </c>
      <c r="D32" s="51">
        <v>5</v>
      </c>
      <c r="F32" s="52" t="s">
        <v>14</v>
      </c>
      <c r="G32" s="53">
        <v>12</v>
      </c>
      <c r="H32" s="39">
        <f t="shared" si="5"/>
        <v>3.2000000000000001E-2</v>
      </c>
      <c r="I32" s="24"/>
      <c r="K32" s="8"/>
    </row>
    <row r="33" spans="1:11" ht="15.75" thickBot="1">
      <c r="A33" s="67" t="s">
        <v>83</v>
      </c>
      <c r="B33" s="68">
        <v>13</v>
      </c>
      <c r="C33" s="50">
        <f t="shared" si="4"/>
        <v>3.4666666666666665E-2</v>
      </c>
      <c r="D33" s="51">
        <v>6</v>
      </c>
      <c r="F33" s="69" t="s">
        <v>29</v>
      </c>
      <c r="G33" s="70">
        <v>55</v>
      </c>
      <c r="H33" s="71">
        <f t="shared" si="5"/>
        <v>0.14666666666666667</v>
      </c>
      <c r="I33" s="24"/>
      <c r="K33" s="8"/>
    </row>
    <row r="34" spans="1:11" ht="15.75" thickBot="1">
      <c r="A34" s="67" t="s">
        <v>44</v>
      </c>
      <c r="B34" s="68">
        <v>13</v>
      </c>
      <c r="C34" s="50">
        <f t="shared" si="4"/>
        <v>3.4666666666666665E-2</v>
      </c>
      <c r="D34" s="51">
        <v>7</v>
      </c>
      <c r="F34" s="69" t="s">
        <v>30</v>
      </c>
      <c r="G34" s="70">
        <v>70</v>
      </c>
      <c r="H34" s="71">
        <f t="shared" si="5"/>
        <v>0.18666666666666668</v>
      </c>
      <c r="I34" s="24"/>
      <c r="K34" s="8"/>
    </row>
    <row r="35" spans="1:11" ht="15.75" thickBot="1">
      <c r="A35" s="67" t="s">
        <v>65</v>
      </c>
      <c r="B35" s="68">
        <v>12</v>
      </c>
      <c r="C35" s="50">
        <f t="shared" si="4"/>
        <v>3.2000000000000001E-2</v>
      </c>
      <c r="D35" s="51">
        <v>8</v>
      </c>
      <c r="F35" s="58" t="s">
        <v>31</v>
      </c>
      <c r="G35" s="59">
        <v>134</v>
      </c>
      <c r="H35" s="45">
        <f t="shared" si="5"/>
        <v>0.35733333333333334</v>
      </c>
      <c r="I35" s="24"/>
      <c r="K35" s="8"/>
    </row>
    <row r="36" spans="1:11" ht="15.75" thickBot="1">
      <c r="A36" s="67" t="s">
        <v>84</v>
      </c>
      <c r="B36" s="68">
        <v>11</v>
      </c>
      <c r="C36" s="50">
        <f t="shared" si="4"/>
        <v>2.9333333333333333E-2</v>
      </c>
      <c r="D36" s="51">
        <v>9</v>
      </c>
      <c r="F36" s="54" t="s">
        <v>35</v>
      </c>
      <c r="G36" s="55">
        <v>18</v>
      </c>
      <c r="H36" s="39">
        <f t="shared" si="5"/>
        <v>4.8000000000000001E-2</v>
      </c>
      <c r="I36" s="24"/>
    </row>
    <row r="37" spans="1:11" ht="15.75" thickBot="1">
      <c r="A37" s="67" t="s">
        <v>71</v>
      </c>
      <c r="B37" s="68">
        <v>11</v>
      </c>
      <c r="C37" s="50">
        <f t="shared" si="4"/>
        <v>2.9333333333333333E-2</v>
      </c>
      <c r="D37" s="51">
        <v>10</v>
      </c>
      <c r="F37" s="40" t="s">
        <v>32</v>
      </c>
      <c r="G37" s="41">
        <f>SUM(G28:G36)</f>
        <v>375</v>
      </c>
      <c r="H37" s="42">
        <f t="shared" si="5"/>
        <v>1</v>
      </c>
      <c r="I37" s="24"/>
    </row>
    <row r="38" spans="1:11" ht="15.75" thickBot="1">
      <c r="A38" s="67" t="s">
        <v>61</v>
      </c>
      <c r="B38" s="68">
        <v>10</v>
      </c>
      <c r="C38" s="50">
        <f t="shared" si="4"/>
        <v>2.6666666666666668E-2</v>
      </c>
      <c r="D38" s="51">
        <v>11</v>
      </c>
    </row>
    <row r="39" spans="1:11" ht="15.75" thickBot="1">
      <c r="A39" s="67" t="s">
        <v>85</v>
      </c>
      <c r="B39" s="68">
        <v>10</v>
      </c>
      <c r="C39" s="50">
        <f t="shared" si="4"/>
        <v>2.6666666666666668E-2</v>
      </c>
      <c r="D39" s="51">
        <v>12</v>
      </c>
      <c r="F39" s="34"/>
      <c r="G39" s="34"/>
      <c r="H39" s="34"/>
      <c r="I39" s="34"/>
      <c r="J39" s="34"/>
      <c r="K39" s="35"/>
    </row>
    <row r="40" spans="1:11" ht="15.75" thickBot="1">
      <c r="A40" s="66" t="s">
        <v>70</v>
      </c>
      <c r="B40" s="27">
        <v>9</v>
      </c>
      <c r="C40" s="50">
        <f t="shared" si="4"/>
        <v>2.4E-2</v>
      </c>
      <c r="D40" s="51">
        <v>13</v>
      </c>
      <c r="F40" s="36"/>
      <c r="G40" s="36"/>
      <c r="H40" s="36"/>
      <c r="I40" s="36"/>
      <c r="J40" s="36"/>
      <c r="K40" s="37"/>
    </row>
    <row r="41" spans="1:11" ht="15.75" thickBot="1">
      <c r="A41" s="66" t="s">
        <v>43</v>
      </c>
      <c r="B41" s="27">
        <v>9</v>
      </c>
      <c r="C41" s="50">
        <f t="shared" si="4"/>
        <v>2.4E-2</v>
      </c>
      <c r="D41" s="51">
        <v>14</v>
      </c>
      <c r="F41" s="38"/>
      <c r="G41" s="38"/>
      <c r="H41" s="38"/>
      <c r="I41" s="38"/>
      <c r="J41" s="38"/>
      <c r="K41" s="38"/>
    </row>
    <row r="42" spans="1:11" ht="15.75" thickBot="1">
      <c r="A42" s="66" t="s">
        <v>41</v>
      </c>
      <c r="B42" s="27">
        <v>8</v>
      </c>
      <c r="C42" s="50">
        <f t="shared" si="4"/>
        <v>2.1333333333333333E-2</v>
      </c>
      <c r="D42" s="51">
        <v>15</v>
      </c>
      <c r="F42" s="38"/>
      <c r="G42" s="38"/>
      <c r="H42" s="38"/>
      <c r="I42" s="38"/>
      <c r="J42" s="38"/>
      <c r="K42" s="38"/>
    </row>
    <row r="43" spans="1:11" ht="15.75" thickBot="1">
      <c r="A43" s="66" t="s">
        <v>86</v>
      </c>
      <c r="B43" s="27">
        <v>8</v>
      </c>
      <c r="C43" s="50">
        <f t="shared" si="4"/>
        <v>2.1333333333333333E-2</v>
      </c>
      <c r="D43" s="51">
        <v>16</v>
      </c>
    </row>
    <row r="44" spans="1:11" ht="15.75" thickBot="1">
      <c r="A44" s="66" t="s">
        <v>42</v>
      </c>
      <c r="B44" s="27">
        <v>8</v>
      </c>
      <c r="C44" s="50">
        <f t="shared" si="4"/>
        <v>2.1333333333333333E-2</v>
      </c>
      <c r="D44" s="51">
        <v>17</v>
      </c>
    </row>
    <row r="45" spans="1:11" ht="15.75" thickBot="1">
      <c r="A45" s="66" t="s">
        <v>87</v>
      </c>
      <c r="B45" s="27">
        <v>7</v>
      </c>
      <c r="C45" s="50">
        <f t="shared" si="4"/>
        <v>1.8666666666666668E-2</v>
      </c>
      <c r="D45" s="51">
        <v>18</v>
      </c>
      <c r="E45" s="26"/>
    </row>
    <row r="46" spans="1:11" ht="15.75" thickBot="1">
      <c r="A46" s="66" t="s">
        <v>49</v>
      </c>
      <c r="B46" s="27">
        <v>7</v>
      </c>
      <c r="C46" s="50">
        <f t="shared" si="4"/>
        <v>1.8666666666666668E-2</v>
      </c>
      <c r="D46" s="51">
        <v>19</v>
      </c>
    </row>
    <row r="47" spans="1:11" ht="15.75" thickBot="1">
      <c r="A47" s="66" t="s">
        <v>88</v>
      </c>
      <c r="B47" s="27">
        <v>7</v>
      </c>
      <c r="C47" s="50">
        <f t="shared" si="4"/>
        <v>1.8666666666666668E-2</v>
      </c>
      <c r="D47" s="51">
        <v>20</v>
      </c>
    </row>
    <row r="48" spans="1:11" ht="15.75" thickBot="1">
      <c r="A48" s="66" t="s">
        <v>89</v>
      </c>
      <c r="B48" s="27">
        <v>6</v>
      </c>
      <c r="C48" s="50">
        <f t="shared" si="4"/>
        <v>1.6E-2</v>
      </c>
      <c r="D48" s="51">
        <v>21</v>
      </c>
    </row>
    <row r="49" spans="1:4" ht="15.75" thickBot="1">
      <c r="A49" s="66" t="s">
        <v>75</v>
      </c>
      <c r="B49" s="27">
        <v>6</v>
      </c>
      <c r="C49" s="50">
        <f t="shared" si="4"/>
        <v>1.6E-2</v>
      </c>
      <c r="D49" s="51">
        <v>22</v>
      </c>
    </row>
    <row r="50" spans="1:4" ht="15.75" thickBot="1">
      <c r="A50" s="66" t="s">
        <v>50</v>
      </c>
      <c r="B50" s="27">
        <v>6</v>
      </c>
      <c r="C50" s="50">
        <f t="shared" si="4"/>
        <v>1.6E-2</v>
      </c>
      <c r="D50" s="51">
        <v>23</v>
      </c>
    </row>
    <row r="51" spans="1:4" ht="15.75" thickBot="1">
      <c r="A51" s="66" t="s">
        <v>74</v>
      </c>
      <c r="B51" s="27">
        <v>5</v>
      </c>
      <c r="C51" s="50">
        <f t="shared" si="4"/>
        <v>1.3333333333333334E-2</v>
      </c>
      <c r="D51" s="51">
        <v>24</v>
      </c>
    </row>
    <row r="52" spans="1:4" ht="15.75" thickBot="1">
      <c r="A52" s="66" t="s">
        <v>90</v>
      </c>
      <c r="B52" s="27">
        <v>5</v>
      </c>
      <c r="C52" s="50">
        <f t="shared" si="4"/>
        <v>1.3333333333333334E-2</v>
      </c>
      <c r="D52" s="51">
        <v>25</v>
      </c>
    </row>
    <row r="53" spans="1:4" ht="15.75" thickBot="1">
      <c r="A53" s="66" t="s">
        <v>45</v>
      </c>
      <c r="B53" s="27">
        <v>5</v>
      </c>
      <c r="C53" s="50">
        <f t="shared" si="4"/>
        <v>1.3333333333333334E-2</v>
      </c>
      <c r="D53" s="51">
        <v>26</v>
      </c>
    </row>
    <row r="54" spans="1:4" ht="15.75" thickBot="1">
      <c r="A54" s="66" t="s">
        <v>91</v>
      </c>
      <c r="B54" s="27">
        <v>5</v>
      </c>
      <c r="C54" s="50">
        <f t="shared" si="4"/>
        <v>1.3333333333333334E-2</v>
      </c>
      <c r="D54" s="51">
        <v>27</v>
      </c>
    </row>
    <row r="55" spans="1:4" ht="15.75" thickBot="1">
      <c r="A55" s="66" t="s">
        <v>92</v>
      </c>
      <c r="B55" s="27">
        <v>5</v>
      </c>
      <c r="C55" s="50">
        <f t="shared" si="4"/>
        <v>1.3333333333333334E-2</v>
      </c>
      <c r="D55" s="51">
        <v>28</v>
      </c>
    </row>
    <row r="56" spans="1:4" ht="15.75" thickBot="1">
      <c r="A56" s="66" t="s">
        <v>60</v>
      </c>
      <c r="B56" s="27">
        <v>5</v>
      </c>
      <c r="C56" s="50">
        <f t="shared" si="4"/>
        <v>1.3333333333333334E-2</v>
      </c>
      <c r="D56" s="51">
        <v>29</v>
      </c>
    </row>
    <row r="57" spans="1:4" ht="15.75" thickBot="1">
      <c r="A57" s="66" t="s">
        <v>93</v>
      </c>
      <c r="B57" s="27">
        <v>4</v>
      </c>
      <c r="C57" s="50">
        <f t="shared" si="4"/>
        <v>1.0666666666666666E-2</v>
      </c>
      <c r="D57" s="51">
        <v>30</v>
      </c>
    </row>
    <row r="58" spans="1:4" ht="15.75" thickBot="1">
      <c r="A58" s="66" t="s">
        <v>94</v>
      </c>
      <c r="B58" s="27">
        <v>4</v>
      </c>
      <c r="C58" s="50">
        <f t="shared" si="4"/>
        <v>1.0666666666666666E-2</v>
      </c>
      <c r="D58" s="51">
        <v>31</v>
      </c>
    </row>
    <row r="59" spans="1:4" ht="15.75" thickBot="1">
      <c r="A59" s="66" t="s">
        <v>48</v>
      </c>
      <c r="B59" s="27">
        <v>4</v>
      </c>
      <c r="C59" s="50">
        <f t="shared" si="4"/>
        <v>1.0666666666666666E-2</v>
      </c>
      <c r="D59" s="51">
        <v>32</v>
      </c>
    </row>
    <row r="60" spans="1:4" ht="15.75" thickBot="1">
      <c r="A60" s="66" t="s">
        <v>76</v>
      </c>
      <c r="B60" s="27">
        <v>4</v>
      </c>
      <c r="C60" s="50">
        <f t="shared" ref="C60:C79" si="6">B60/$B$94</f>
        <v>1.0666666666666666E-2</v>
      </c>
      <c r="D60" s="51">
        <v>33</v>
      </c>
    </row>
    <row r="61" spans="1:4" ht="15.75" thickBot="1">
      <c r="A61" s="66" t="s">
        <v>40</v>
      </c>
      <c r="B61" s="27">
        <v>4</v>
      </c>
      <c r="C61" s="50">
        <f t="shared" si="6"/>
        <v>1.0666666666666666E-2</v>
      </c>
      <c r="D61" s="51">
        <v>34</v>
      </c>
    </row>
    <row r="62" spans="1:4" ht="15.75" thickBot="1">
      <c r="A62" s="66" t="s">
        <v>66</v>
      </c>
      <c r="B62" s="27">
        <v>4</v>
      </c>
      <c r="C62" s="50">
        <f t="shared" si="6"/>
        <v>1.0666666666666666E-2</v>
      </c>
      <c r="D62" s="51">
        <v>35</v>
      </c>
    </row>
    <row r="63" spans="1:4" ht="15.75" thickBot="1">
      <c r="A63" s="66" t="s">
        <v>95</v>
      </c>
      <c r="B63" s="27">
        <v>3</v>
      </c>
      <c r="C63" s="50">
        <f t="shared" si="6"/>
        <v>8.0000000000000002E-3</v>
      </c>
      <c r="D63" s="51">
        <v>36</v>
      </c>
    </row>
    <row r="64" spans="1:4" ht="15.75" thickBot="1">
      <c r="A64" s="66" t="s">
        <v>72</v>
      </c>
      <c r="B64" s="27">
        <v>3</v>
      </c>
      <c r="C64" s="50">
        <f t="shared" si="6"/>
        <v>8.0000000000000002E-3</v>
      </c>
      <c r="D64" s="51">
        <v>37</v>
      </c>
    </row>
    <row r="65" spans="1:7" ht="15.75" thickBot="1">
      <c r="A65" s="66" t="s">
        <v>73</v>
      </c>
      <c r="B65" s="27">
        <v>3</v>
      </c>
      <c r="C65" s="50">
        <f t="shared" si="6"/>
        <v>8.0000000000000002E-3</v>
      </c>
      <c r="D65" s="51">
        <v>38</v>
      </c>
    </row>
    <row r="66" spans="1:7" ht="15.75" thickBot="1">
      <c r="A66" s="66" t="s">
        <v>79</v>
      </c>
      <c r="B66" s="27">
        <v>3</v>
      </c>
      <c r="C66" s="50">
        <f t="shared" si="6"/>
        <v>8.0000000000000002E-3</v>
      </c>
      <c r="D66" s="51">
        <v>39</v>
      </c>
    </row>
    <row r="67" spans="1:7" ht="15.75" thickBot="1">
      <c r="A67" s="66" t="s">
        <v>57</v>
      </c>
      <c r="B67" s="27">
        <v>3</v>
      </c>
      <c r="C67" s="50">
        <f t="shared" si="6"/>
        <v>8.0000000000000002E-3</v>
      </c>
      <c r="D67" s="51">
        <v>40</v>
      </c>
    </row>
    <row r="68" spans="1:7" ht="15.75" thickBot="1">
      <c r="A68" s="66" t="s">
        <v>51</v>
      </c>
      <c r="B68" s="27">
        <v>3</v>
      </c>
      <c r="C68" s="50">
        <f t="shared" si="6"/>
        <v>8.0000000000000002E-3</v>
      </c>
      <c r="D68" s="51">
        <v>41</v>
      </c>
    </row>
    <row r="69" spans="1:7" ht="15.75" thickBot="1">
      <c r="A69" s="66" t="s">
        <v>96</v>
      </c>
      <c r="B69" s="27">
        <v>3</v>
      </c>
      <c r="C69" s="50">
        <f t="shared" si="6"/>
        <v>8.0000000000000002E-3</v>
      </c>
      <c r="D69" s="51">
        <v>42</v>
      </c>
    </row>
    <row r="70" spans="1:7" ht="15.75" thickBot="1">
      <c r="A70" s="66" t="s">
        <v>53</v>
      </c>
      <c r="B70" s="27">
        <v>3</v>
      </c>
      <c r="C70" s="50">
        <f t="shared" si="6"/>
        <v>8.0000000000000002E-3</v>
      </c>
      <c r="D70" s="51">
        <v>43</v>
      </c>
    </row>
    <row r="71" spans="1:7" ht="15.75" thickBot="1">
      <c r="A71" s="66" t="s">
        <v>64</v>
      </c>
      <c r="B71" s="27">
        <v>3</v>
      </c>
      <c r="C71" s="50">
        <f t="shared" si="6"/>
        <v>8.0000000000000002E-3</v>
      </c>
      <c r="D71" s="51">
        <v>44</v>
      </c>
      <c r="G71" s="13"/>
    </row>
    <row r="72" spans="1:7" ht="15.75" thickBot="1">
      <c r="A72" s="66" t="s">
        <v>47</v>
      </c>
      <c r="B72" s="27">
        <v>2</v>
      </c>
      <c r="C72" s="50">
        <f t="shared" si="6"/>
        <v>5.3333333333333332E-3</v>
      </c>
      <c r="D72" s="51">
        <v>45</v>
      </c>
    </row>
    <row r="73" spans="1:7" ht="15.75" thickBot="1">
      <c r="A73" s="66" t="s">
        <v>62</v>
      </c>
      <c r="B73" s="27">
        <v>2</v>
      </c>
      <c r="C73" s="50">
        <f t="shared" si="6"/>
        <v>5.3333333333333332E-3</v>
      </c>
      <c r="D73" s="51">
        <v>46</v>
      </c>
    </row>
    <row r="74" spans="1:7" ht="15.75" thickBot="1">
      <c r="A74" s="66" t="s">
        <v>63</v>
      </c>
      <c r="B74" s="27">
        <v>2</v>
      </c>
      <c r="C74" s="50">
        <f t="shared" si="6"/>
        <v>5.3333333333333332E-3</v>
      </c>
      <c r="D74" s="51">
        <v>47</v>
      </c>
    </row>
    <row r="75" spans="1:7" ht="15.75" thickBot="1">
      <c r="A75" s="66" t="s">
        <v>55</v>
      </c>
      <c r="B75" s="27">
        <v>2</v>
      </c>
      <c r="C75" s="50">
        <f t="shared" si="6"/>
        <v>5.3333333333333332E-3</v>
      </c>
      <c r="D75" s="51">
        <v>48</v>
      </c>
    </row>
    <row r="76" spans="1:7" ht="15.75" thickBot="1">
      <c r="A76" s="66" t="s">
        <v>69</v>
      </c>
      <c r="B76" s="27">
        <v>2</v>
      </c>
      <c r="C76" s="50">
        <f t="shared" si="6"/>
        <v>5.3333333333333332E-3</v>
      </c>
      <c r="D76" s="51">
        <v>49</v>
      </c>
    </row>
    <row r="77" spans="1:7" ht="15.75" thickBot="1">
      <c r="A77" s="66" t="s">
        <v>97</v>
      </c>
      <c r="B77" s="27">
        <v>2</v>
      </c>
      <c r="C77" s="50">
        <f t="shared" si="6"/>
        <v>5.3333333333333332E-3</v>
      </c>
      <c r="D77" s="51">
        <v>50</v>
      </c>
    </row>
    <row r="78" spans="1:7" ht="15.75" thickBot="1">
      <c r="A78" s="66" t="s">
        <v>56</v>
      </c>
      <c r="B78" s="27">
        <v>2</v>
      </c>
      <c r="C78" s="50">
        <f t="shared" si="6"/>
        <v>5.3333333333333332E-3</v>
      </c>
      <c r="D78" s="51">
        <v>51</v>
      </c>
    </row>
    <row r="79" spans="1:7" ht="15.75" thickBot="1">
      <c r="A79" s="66" t="s">
        <v>98</v>
      </c>
      <c r="B79" s="27">
        <v>2</v>
      </c>
      <c r="C79" s="50">
        <f t="shared" si="6"/>
        <v>5.3333333333333332E-3</v>
      </c>
      <c r="D79" s="51">
        <v>52</v>
      </c>
    </row>
    <row r="80" spans="1:7" ht="15.75" thickBot="1">
      <c r="A80" s="66" t="s">
        <v>58</v>
      </c>
      <c r="B80" s="27">
        <v>2</v>
      </c>
      <c r="C80" s="50">
        <f t="shared" ref="C80:C86" si="7">B80/$B$94</f>
        <v>5.3333333333333332E-3</v>
      </c>
      <c r="D80" s="51">
        <v>53</v>
      </c>
    </row>
    <row r="81" spans="1:4" ht="15.75" thickBot="1">
      <c r="A81" s="66" t="s">
        <v>77</v>
      </c>
      <c r="B81" s="27">
        <v>2</v>
      </c>
      <c r="C81" s="50">
        <f t="shared" si="7"/>
        <v>5.3333333333333332E-3</v>
      </c>
      <c r="D81" s="51">
        <v>54</v>
      </c>
    </row>
    <row r="82" spans="1:4" ht="15.75" thickBot="1">
      <c r="A82" s="66" t="s">
        <v>52</v>
      </c>
      <c r="B82" s="27">
        <v>2</v>
      </c>
      <c r="C82" s="50">
        <f t="shared" si="7"/>
        <v>5.3333333333333332E-3</v>
      </c>
      <c r="D82" s="51">
        <v>55</v>
      </c>
    </row>
    <row r="83" spans="1:4" ht="15.75" thickBot="1">
      <c r="A83" s="66" t="s">
        <v>59</v>
      </c>
      <c r="B83" s="27">
        <v>2</v>
      </c>
      <c r="C83" s="50">
        <f t="shared" si="7"/>
        <v>5.3333333333333332E-3</v>
      </c>
      <c r="D83" s="51">
        <v>56</v>
      </c>
    </row>
    <row r="84" spans="1:4" ht="15.75" thickBot="1">
      <c r="A84" s="66" t="s">
        <v>67</v>
      </c>
      <c r="B84" s="27">
        <v>1</v>
      </c>
      <c r="C84" s="50">
        <f t="shared" si="7"/>
        <v>2.6666666666666666E-3</v>
      </c>
      <c r="D84" s="51">
        <v>57</v>
      </c>
    </row>
    <row r="85" spans="1:4" ht="15.75" thickBot="1">
      <c r="A85" s="66" t="s">
        <v>78</v>
      </c>
      <c r="B85" s="27">
        <v>1</v>
      </c>
      <c r="C85" s="50">
        <f t="shared" si="7"/>
        <v>2.6666666666666666E-3</v>
      </c>
      <c r="D85" s="51">
        <v>58</v>
      </c>
    </row>
    <row r="86" spans="1:4" ht="15.75" thickBot="1">
      <c r="A86" s="66" t="s">
        <v>99</v>
      </c>
      <c r="B86" s="27">
        <v>1</v>
      </c>
      <c r="C86" s="50">
        <f t="shared" si="7"/>
        <v>2.6666666666666666E-3</v>
      </c>
      <c r="D86" s="51">
        <v>59</v>
      </c>
    </row>
    <row r="87" spans="1:4" ht="15.75" thickBot="1">
      <c r="A87" s="66" t="s">
        <v>100</v>
      </c>
      <c r="B87" s="27">
        <v>1</v>
      </c>
      <c r="C87" s="50">
        <f t="shared" ref="C87:C92" si="8">B87/$B$94</f>
        <v>2.6666666666666666E-3</v>
      </c>
      <c r="D87" s="51">
        <v>60</v>
      </c>
    </row>
    <row r="88" spans="1:4" ht="15.75" thickBot="1">
      <c r="A88" s="66" t="s">
        <v>101</v>
      </c>
      <c r="B88" s="27">
        <v>1</v>
      </c>
      <c r="C88" s="50">
        <f t="shared" si="8"/>
        <v>2.6666666666666666E-3</v>
      </c>
      <c r="D88" s="51">
        <v>61</v>
      </c>
    </row>
    <row r="89" spans="1:4" ht="15.75" thickBot="1">
      <c r="A89" s="66" t="s">
        <v>102</v>
      </c>
      <c r="B89" s="27">
        <v>1</v>
      </c>
      <c r="C89" s="50">
        <f t="shared" si="8"/>
        <v>2.6666666666666666E-3</v>
      </c>
      <c r="D89" s="51">
        <v>62</v>
      </c>
    </row>
    <row r="90" spans="1:4" ht="15.75" thickBot="1">
      <c r="A90" s="66" t="s">
        <v>68</v>
      </c>
      <c r="B90" s="27">
        <v>1</v>
      </c>
      <c r="C90" s="50">
        <f t="shared" si="8"/>
        <v>2.6666666666666666E-3</v>
      </c>
      <c r="D90" s="51">
        <v>63</v>
      </c>
    </row>
    <row r="91" spans="1:4" ht="15.75" thickBot="1">
      <c r="A91" s="66" t="s">
        <v>103</v>
      </c>
      <c r="B91" s="27">
        <v>1</v>
      </c>
      <c r="C91" s="50">
        <f t="shared" si="8"/>
        <v>2.6666666666666666E-3</v>
      </c>
      <c r="D91" s="51">
        <v>64</v>
      </c>
    </row>
    <row r="92" spans="1:4" ht="15.75" thickBot="1">
      <c r="A92" s="66" t="s">
        <v>104</v>
      </c>
      <c r="B92" s="27">
        <v>1</v>
      </c>
      <c r="C92" s="50">
        <f t="shared" si="8"/>
        <v>2.6666666666666666E-3</v>
      </c>
      <c r="D92" s="51">
        <v>65</v>
      </c>
    </row>
    <row r="93" spans="1:4" ht="15.75" thickBot="1">
      <c r="A93" s="48" t="s">
        <v>38</v>
      </c>
      <c r="B93" s="49">
        <v>18</v>
      </c>
      <c r="C93" s="50">
        <f>B93/$B$94</f>
        <v>4.8000000000000001E-2</v>
      </c>
      <c r="D93" s="51"/>
    </row>
    <row r="94" spans="1:4" ht="15.75" thickBot="1">
      <c r="A94" s="61" t="s">
        <v>32</v>
      </c>
      <c r="B94" s="62">
        <f>SUM(B28:B93)</f>
        <v>375</v>
      </c>
    </row>
  </sheetData>
  <sortState ref="A28:D90">
    <sortCondition descending="1" ref="B28:B90"/>
    <sortCondition ref="A28:A90"/>
  </sortState>
  <mergeCells count="4">
    <mergeCell ref="G17:I17"/>
    <mergeCell ref="G18:I18"/>
    <mergeCell ref="G20:I20"/>
    <mergeCell ref="G21:I21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20200909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2020-09-10T16:10:12Z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20200822 CASOS CONFIRMADOS POR ZONA BASICA DE SALUD.xlsx</vt:lpwstr>
  </property>
</Properties>
</file>