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0907" sheetId="1" r:id="rId1"/>
  </sheets>
  <definedNames>
    <definedName name="_xlnm._FilterDatabase" localSheetId="0" hidden="1">'20200907'!$A$27:$E$82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/>
  <c r="K35"/>
  <c r="C23"/>
  <c r="C22"/>
  <c r="E18" l="1"/>
  <c r="C29" l="1"/>
  <c r="C33"/>
  <c r="C37"/>
  <c r="C41"/>
  <c r="C45"/>
  <c r="C49"/>
  <c r="C53"/>
  <c r="C57"/>
  <c r="C61"/>
  <c r="C65"/>
  <c r="C69"/>
  <c r="C73"/>
  <c r="C77"/>
  <c r="C30"/>
  <c r="C34"/>
  <c r="C38"/>
  <c r="C42"/>
  <c r="C46"/>
  <c r="C50"/>
  <c r="C54"/>
  <c r="C58"/>
  <c r="C62"/>
  <c r="C66"/>
  <c r="C70"/>
  <c r="C74"/>
  <c r="C78"/>
  <c r="C31"/>
  <c r="C35"/>
  <c r="C39"/>
  <c r="C43"/>
  <c r="C47"/>
  <c r="C51"/>
  <c r="C55"/>
  <c r="C59"/>
  <c r="C63"/>
  <c r="C67"/>
  <c r="C71"/>
  <c r="C75"/>
  <c r="C79"/>
  <c r="C36"/>
  <c r="C40"/>
  <c r="C44"/>
  <c r="C48"/>
  <c r="C52"/>
  <c r="C56"/>
  <c r="C60"/>
  <c r="C68"/>
  <c r="C72"/>
  <c r="C76"/>
  <c r="C81"/>
  <c r="C32"/>
  <c r="C64"/>
  <c r="C80"/>
  <c r="C28"/>
  <c r="B12"/>
  <c r="G37" l="1"/>
  <c r="C12" l="1"/>
  <c r="H29" l="1"/>
  <c r="H30"/>
  <c r="H31"/>
  <c r="H32"/>
  <c r="H33"/>
  <c r="H34"/>
  <c r="H35"/>
  <c r="H36"/>
  <c r="H37"/>
  <c r="H28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<sst xmlns="http://schemas.openxmlformats.org/spreadsheetml/2006/main" count="155" uniqueCount="104">
  <si>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</si>
  <si>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</si>
  <si>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</si>
  <si>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</si>
  <si>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</si>
  <si>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</si>
  <si>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</si>
  <si>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</si>
  <si>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</si>
  <si>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</si>
  <si>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</si>
  <si>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</si>
  <si>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</si>
  <si>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</si>
  <si>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</si>
  <si>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</si>
  <si>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</si>
  <si>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</si>
  <si>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</si>
  <si>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</si>
  <si>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</si>
  <si>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</si>
  <si>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</si>
  <si>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</si>
  <si>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</si>
  <si>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</si>
  <si>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</si>
  <si>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</si>
  <si>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</si>
  <si>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</si>
  <si>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</si>
  <si>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</si>
  <si>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</si>
  <si>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</si>
  <si>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</si>
  <si>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</si>
  <si>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</si>
  <si>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</si>
  <si>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</si>
  <si>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Andorra</t>
  </si>
  <si>
    <t>Alagon</t>
  </si>
  <si>
    <t>Sagasta-Ruiseñores</t>
  </si>
  <si>
    <t>Almozara</t>
  </si>
  <si>
    <t>Caspe</t>
  </si>
  <si>
    <t>San Pablo</t>
  </si>
  <si>
    <t>Valdespartera-Montecanal</t>
  </si>
  <si>
    <t>Casetas</t>
  </si>
  <si>
    <t>Universitas</t>
  </si>
  <si>
    <t>Madre Vedruna-Miraflores</t>
  </si>
  <si>
    <t>Tauste</t>
  </si>
  <si>
    <t>Arrabal</t>
  </si>
  <si>
    <t>Bombarda</t>
  </si>
  <si>
    <t>Hernan Cortes</t>
  </si>
  <si>
    <t>Torre Ramona</t>
  </si>
  <si>
    <t>Maria De Huerva</t>
  </si>
  <si>
    <t>San Jose Centro</t>
  </si>
  <si>
    <t>Teruel Centro</t>
  </si>
  <si>
    <t>Torrero La Paz</t>
  </si>
  <si>
    <t>Utebo</t>
  </si>
  <si>
    <t>Actur Oeste</t>
  </si>
  <si>
    <t>Alfajarin</t>
  </si>
  <si>
    <t>Avenida Cataluña</t>
  </si>
  <si>
    <t>Fernando El Catolico</t>
  </si>
  <si>
    <t>Las Fuentes Norte</t>
  </si>
  <si>
    <t>Miralbueno-Garrapinillos</t>
  </si>
  <si>
    <t>San Jose Norte</t>
  </si>
  <si>
    <t>San Jose Sur</t>
  </si>
  <si>
    <t>Venecia</t>
  </si>
  <si>
    <t>Zalfonada</t>
  </si>
  <si>
    <t>Albarracin</t>
  </si>
  <si>
    <t>Alcañiz</t>
  </si>
  <si>
    <t>Calamocha</t>
  </si>
  <si>
    <t>Campo De Belchite</t>
  </si>
  <si>
    <t>Delicias Norte</t>
  </si>
  <si>
    <t>Parque Goya</t>
  </si>
  <si>
    <t>Valdefierro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</si>
  <si>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4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</si>
  <si>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7 casos confirmado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</si>
  <si>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6 casos confirmados no ha sido posible identificar la existencia o no de sintomatología</t>
    </r>
  </si>
  <si>
    <t>Huesca Capital Nº 2 (Santo Grial)</t>
  </si>
  <si>
    <t>Reboleria</t>
  </si>
  <si>
    <t>Teruel Ensanche</t>
  </si>
  <si>
    <t>Sariñena</t>
  </si>
  <si>
    <t>Mequinenza</t>
  </si>
  <si>
    <t>Actur Norte</t>
  </si>
  <si>
    <t>Actur Sur</t>
  </si>
  <si>
    <t>Ejea De Los Caballeros</t>
  </si>
  <si>
    <t>Huesca Capital Nº 3 (Pirineos)</t>
  </si>
  <si>
    <t>Independencia</t>
  </si>
  <si>
    <t>Biescas-Valle De Tena</t>
  </si>
  <si>
    <t>Broto</t>
  </si>
  <si>
    <t>Bujaraloz</t>
  </si>
  <si>
    <t>Cedrillas</t>
  </si>
  <si>
    <t>Graus</t>
  </si>
  <si>
    <t>Sabiñanigo</t>
  </si>
  <si>
    <t>HU</t>
  </si>
  <si>
    <t>AL</t>
  </si>
  <si>
    <t>TE</t>
  </si>
  <si>
    <t>ZI</t>
  </si>
  <si>
    <t>ZIII</t>
  </si>
  <si>
    <t>ZII</t>
  </si>
  <si>
    <t>BA</t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</si>
  <si>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13 casos confirmado no ha sido posible identificar el sector sanitario.</t>
    </r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</si>
  <si>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13 casos confirmado no ha sido posible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</si>
</sst>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9" fillId="0" borderId="12" xfId="0" applyNumberFormat="1" applyFont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10" fontId="9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9" fontId="3" fillId="4" borderId="1" xfId="1" applyNumberFormat="1" applyFont="1" applyFill="1" applyBorder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10" fontId="11" fillId="0" borderId="1" xfId="1" applyNumberFormat="1" applyFont="1" applyFill="1" applyBorder="1"/>
    <xf numFmtId="0" fontId="11" fillId="0" borderId="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1" fillId="0" borderId="11" xfId="0" applyFont="1" applyBorder="1" applyAlignment="1">
      <alignment horizontal="left"/>
    </xf>
    <xf numFmtId="0" fontId="11" fillId="0" borderId="5" xfId="0" applyNumberFormat="1" applyFont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2" fillId="8" borderId="11" xfId="0" applyFont="1" applyFill="1" applyBorder="1" applyAlignment="1">
      <alignment horizontal="left"/>
    </xf>
    <xf numFmtId="0" fontId="12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A10" workbookViewId="0">
      <selection activeCell="E24" sqref="E24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1" max="11" width="14.5703125" bestFit="1" customWidth="1"/>
  </cols>
  <sheetData>
    <row r="1" spans="1:11" ht="15" customHeight="1" thickBot="1">
      <c r="A1" s="14" t="s">
        <v>76</v>
      </c>
      <c r="K1" s="44"/>
    </row>
    <row r="2" spans="1:11" ht="15" customHeight="1" thickBot="1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  <c r="K2" s="44"/>
    </row>
    <row r="3" spans="1:11" ht="15" customHeight="1" thickBot="1">
      <c r="A3" s="1" t="s">
        <v>4</v>
      </c>
      <c r="B3" s="31">
        <v>1</v>
      </c>
      <c r="C3" s="32">
        <v>2</v>
      </c>
      <c r="D3" s="10">
        <f>B3+C3</f>
        <v>3</v>
      </c>
      <c r="E3" s="21">
        <f>D3/$D$12</f>
        <v>1.4084507042253521E-2</v>
      </c>
      <c r="F3" s="4">
        <f>E3</f>
        <v>1.4084507042253521E-2</v>
      </c>
      <c r="K3" s="44"/>
    </row>
    <row r="4" spans="1:11" ht="15" customHeight="1" thickBot="1">
      <c r="A4" s="1" t="s">
        <v>5</v>
      </c>
      <c r="B4" s="33">
        <v>9</v>
      </c>
      <c r="C4" s="27">
        <v>9</v>
      </c>
      <c r="D4" s="10">
        <f t="shared" ref="D4:D11" si="0">B4+C4</f>
        <v>18</v>
      </c>
      <c r="E4" s="21">
        <f t="shared" ref="E4:E11" si="1">D4/$D$12</f>
        <v>8.4507042253521125E-2</v>
      </c>
      <c r="F4" s="4">
        <f>F3+E4</f>
        <v>9.8591549295774641E-2</v>
      </c>
      <c r="K4" s="44"/>
    </row>
    <row r="5" spans="1:11" ht="15" customHeight="1" thickBot="1">
      <c r="A5" s="1" t="s">
        <v>6</v>
      </c>
      <c r="B5" s="33">
        <v>17</v>
      </c>
      <c r="C5" s="27">
        <v>10</v>
      </c>
      <c r="D5" s="10">
        <f t="shared" si="0"/>
        <v>27</v>
      </c>
      <c r="E5" s="21">
        <f t="shared" si="1"/>
        <v>0.12676056338028169</v>
      </c>
      <c r="F5" s="4">
        <f>F4+E5</f>
        <v>0.22535211267605632</v>
      </c>
      <c r="K5" s="44"/>
    </row>
    <row r="6" spans="1:11" ht="15" customHeight="1" thickBot="1">
      <c r="A6" s="1" t="s">
        <v>7</v>
      </c>
      <c r="B6" s="33">
        <v>7</v>
      </c>
      <c r="C6" s="27">
        <v>17</v>
      </c>
      <c r="D6" s="10">
        <f t="shared" si="0"/>
        <v>24</v>
      </c>
      <c r="E6" s="21">
        <f t="shared" si="1"/>
        <v>0.11267605633802817</v>
      </c>
      <c r="F6" s="11">
        <f t="shared" ref="F6:F11" si="2">F5+E6</f>
        <v>0.3380281690140845</v>
      </c>
      <c r="K6" s="44"/>
    </row>
    <row r="7" spans="1:11" ht="15" customHeight="1" thickBot="1">
      <c r="A7" s="1" t="s">
        <v>8</v>
      </c>
      <c r="B7" s="33">
        <v>14</v>
      </c>
      <c r="C7" s="27">
        <v>12</v>
      </c>
      <c r="D7" s="10">
        <f t="shared" si="0"/>
        <v>26</v>
      </c>
      <c r="E7" s="21">
        <f t="shared" si="1"/>
        <v>0.12206572769953052</v>
      </c>
      <c r="F7" s="11">
        <f t="shared" si="2"/>
        <v>0.460093896713615</v>
      </c>
      <c r="K7" s="44"/>
    </row>
    <row r="8" spans="1:11" ht="15" customHeight="1" thickBot="1">
      <c r="A8" s="1" t="s">
        <v>9</v>
      </c>
      <c r="B8" s="33">
        <v>16</v>
      </c>
      <c r="C8" s="27">
        <v>18</v>
      </c>
      <c r="D8" s="10">
        <f t="shared" si="0"/>
        <v>34</v>
      </c>
      <c r="E8" s="21">
        <f t="shared" si="1"/>
        <v>0.15962441314553991</v>
      </c>
      <c r="F8" s="4">
        <f t="shared" si="2"/>
        <v>0.61971830985915488</v>
      </c>
    </row>
    <row r="9" spans="1:11" ht="15" customHeight="1" thickBot="1">
      <c r="A9" s="1" t="s">
        <v>10</v>
      </c>
      <c r="B9" s="33">
        <v>14</v>
      </c>
      <c r="C9" s="27">
        <v>11</v>
      </c>
      <c r="D9" s="10">
        <f t="shared" si="0"/>
        <v>25</v>
      </c>
      <c r="E9" s="21">
        <f t="shared" si="1"/>
        <v>0.11737089201877934</v>
      </c>
      <c r="F9" s="4">
        <f t="shared" si="2"/>
        <v>0.73708920187793425</v>
      </c>
    </row>
    <row r="10" spans="1:11" ht="15" customHeight="1" thickBot="1">
      <c r="A10" s="1" t="s">
        <v>11</v>
      </c>
      <c r="B10" s="33">
        <v>10</v>
      </c>
      <c r="C10" s="27">
        <v>7</v>
      </c>
      <c r="D10" s="10">
        <f t="shared" si="0"/>
        <v>17</v>
      </c>
      <c r="E10" s="21">
        <f t="shared" si="1"/>
        <v>7.9812206572769953E-2</v>
      </c>
      <c r="F10" s="4">
        <f t="shared" si="2"/>
        <v>0.81690140845070425</v>
      </c>
    </row>
    <row r="11" spans="1:11" ht="15" customHeight="1" thickBot="1">
      <c r="A11" s="1" t="s">
        <v>12</v>
      </c>
      <c r="B11" s="33">
        <v>12</v>
      </c>
      <c r="C11" s="27">
        <v>27</v>
      </c>
      <c r="D11" s="10">
        <f t="shared" si="0"/>
        <v>39</v>
      </c>
      <c r="E11" s="25">
        <f t="shared" si="1"/>
        <v>0.18309859154929578</v>
      </c>
      <c r="F11" s="4">
        <f t="shared" si="2"/>
        <v>1</v>
      </c>
    </row>
    <row r="12" spans="1:11" ht="15" customHeight="1" thickBot="1">
      <c r="A12" s="63" t="s">
        <v>32</v>
      </c>
      <c r="B12" s="64">
        <f>SUM(B3:B11)</f>
        <v>100</v>
      </c>
      <c r="C12" s="64">
        <f>SUM(C3:C11)</f>
        <v>113</v>
      </c>
      <c r="D12" s="65">
        <f>SUM(D3:D11)</f>
        <v>213</v>
      </c>
    </row>
    <row r="13" spans="1:11" ht="15" customHeight="1">
      <c r="A13" s="6"/>
      <c r="B13" s="9">
        <f>B12/D12</f>
        <v>0.46948356807511737</v>
      </c>
      <c r="C13" s="9">
        <f>C12/D12</f>
        <v>0.53051643192488263</v>
      </c>
      <c r="D13" s="7"/>
    </row>
    <row r="14" spans="1:11" ht="15" customHeight="1">
      <c r="A14" s="6"/>
      <c r="B14" s="9"/>
      <c r="C14" s="9"/>
      <c r="D14" s="7"/>
    </row>
    <row r="15" spans="1:11" ht="15" customHeight="1">
      <c r="A15" s="8"/>
      <c r="B15" s="8"/>
      <c r="C15" s="8"/>
      <c r="D15" s="8"/>
    </row>
    <row r="16" spans="1:11" ht="15" customHeight="1" thickBot="1">
      <c r="A16" s="14" t="s">
        <v>77</v>
      </c>
    </row>
    <row r="17" spans="1:11" ht="15.75" thickBot="1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73" t="s">
        <v>22</v>
      </c>
      <c r="H17" s="74"/>
      <c r="I17" s="75"/>
    </row>
    <row r="18" spans="1:11" ht="15.75" thickBot="1">
      <c r="A18" s="28">
        <v>29</v>
      </c>
      <c r="B18" s="29">
        <v>30</v>
      </c>
      <c r="C18" s="29">
        <v>151</v>
      </c>
      <c r="D18" s="30">
        <v>7</v>
      </c>
      <c r="E18" s="2">
        <f>SUM(A18:D18)</f>
        <v>217</v>
      </c>
      <c r="G18" s="76">
        <v>4.2999999999999997E-2</v>
      </c>
      <c r="H18" s="74"/>
      <c r="I18" s="75"/>
    </row>
    <row r="19" spans="1:11" ht="15.75" thickBot="1">
      <c r="A19" s="22">
        <f>A18/$E$18</f>
        <v>0.13364055299539171</v>
      </c>
      <c r="B19" s="22">
        <f t="shared" ref="B19:D19" si="3">B18/$E$18</f>
        <v>0.13824884792626729</v>
      </c>
      <c r="C19" s="22">
        <f t="shared" si="3"/>
        <v>0.69585253456221197</v>
      </c>
      <c r="D19" s="22">
        <f t="shared" si="3"/>
        <v>3.2258064516129031E-2</v>
      </c>
      <c r="E19" s="2"/>
    </row>
    <row r="20" spans="1:11" ht="15.75" thickBot="1">
      <c r="G20" s="73" t="s">
        <v>36</v>
      </c>
      <c r="H20" s="74"/>
      <c r="I20" s="75"/>
    </row>
    <row r="21" spans="1:11" ht="15.75" thickBot="1">
      <c r="A21" s="12" t="s">
        <v>78</v>
      </c>
      <c r="G21" s="77">
        <v>9.5</v>
      </c>
      <c r="H21" s="78"/>
      <c r="I21" s="79"/>
    </row>
    <row r="22" spans="1:11" ht="15.75" thickBot="1">
      <c r="A22" s="19" t="s">
        <v>18</v>
      </c>
      <c r="B22" s="3">
        <v>105</v>
      </c>
      <c r="C22" s="5">
        <f>B22/217</f>
        <v>0.4838709677419355</v>
      </c>
    </row>
    <row r="23" spans="1:11" ht="15.75" thickBot="1">
      <c r="A23" s="20" t="s">
        <v>19</v>
      </c>
      <c r="B23" s="2">
        <v>106</v>
      </c>
      <c r="C23" s="47">
        <f>B23/217</f>
        <v>0.48847926267281105</v>
      </c>
    </row>
    <row r="26" spans="1:11" ht="15.75" thickBot="1">
      <c r="A26" s="12" t="s">
        <v>103</v>
      </c>
      <c r="F26" s="12" t="s">
        <v>102</v>
      </c>
      <c r="K26" s="12"/>
    </row>
    <row r="27" spans="1:11" ht="15.75" customHeight="1" thickBot="1">
      <c r="A27" s="15" t="s">
        <v>16</v>
      </c>
      <c r="B27" s="18" t="s">
        <v>17</v>
      </c>
      <c r="C27" s="18" t="s">
        <v>23</v>
      </c>
      <c r="D27" s="18" t="s">
        <v>24</v>
      </c>
      <c r="E27" s="60"/>
      <c r="F27" s="15" t="s">
        <v>27</v>
      </c>
      <c r="G27" s="15" t="s">
        <v>33</v>
      </c>
      <c r="H27" s="15" t="s">
        <v>34</v>
      </c>
      <c r="K27" s="72">
        <v>56</v>
      </c>
    </row>
    <row r="28" spans="1:11" ht="15.75" thickBot="1">
      <c r="A28" s="67" t="s">
        <v>79</v>
      </c>
      <c r="B28" s="68">
        <v>16</v>
      </c>
      <c r="C28" s="50">
        <f t="shared" ref="C28:C59" si="4">B28/$B$82</f>
        <v>7.3732718894009217E-2</v>
      </c>
      <c r="D28" s="51">
        <v>1</v>
      </c>
      <c r="E28" t="s">
        <v>95</v>
      </c>
      <c r="F28" s="56" t="s">
        <v>26</v>
      </c>
      <c r="G28" s="57">
        <v>18</v>
      </c>
      <c r="H28" s="43">
        <f>G28/G$37</f>
        <v>8.294930875576037E-2</v>
      </c>
      <c r="I28" s="23"/>
      <c r="K28" s="72">
        <v>44</v>
      </c>
    </row>
    <row r="29" spans="1:11" ht="15.75" thickBot="1">
      <c r="A29" s="67" t="s">
        <v>60</v>
      </c>
      <c r="B29" s="68">
        <v>13</v>
      </c>
      <c r="C29" s="50">
        <f t="shared" si="4"/>
        <v>5.9907834101382486E-2</v>
      </c>
      <c r="D29" s="51">
        <v>2</v>
      </c>
      <c r="E29" t="s">
        <v>98</v>
      </c>
      <c r="F29" s="52" t="s">
        <v>25</v>
      </c>
      <c r="G29" s="53">
        <v>6</v>
      </c>
      <c r="H29" s="46">
        <f t="shared" ref="H29:H37" si="5">G29/G$37</f>
        <v>2.7649769585253458E-2</v>
      </c>
      <c r="I29" s="24"/>
      <c r="K29" s="72">
        <v>33</v>
      </c>
    </row>
    <row r="30" spans="1:11" ht="15.75" thickBot="1">
      <c r="A30" s="67" t="s">
        <v>49</v>
      </c>
      <c r="B30" s="68">
        <v>9</v>
      </c>
      <c r="C30" s="50">
        <f t="shared" si="4"/>
        <v>4.1474654377880185E-2</v>
      </c>
      <c r="D30" s="51">
        <v>3</v>
      </c>
      <c r="E30" t="s">
        <v>99</v>
      </c>
      <c r="F30" s="52" t="s">
        <v>28</v>
      </c>
      <c r="G30" s="53">
        <v>0</v>
      </c>
      <c r="H30" s="39">
        <f t="shared" si="5"/>
        <v>0</v>
      </c>
      <c r="I30" s="24"/>
      <c r="K30" s="72">
        <v>27</v>
      </c>
    </row>
    <row r="31" spans="1:11" ht="15.75" thickBot="1">
      <c r="A31" s="67" t="s">
        <v>70</v>
      </c>
      <c r="B31" s="68">
        <v>8</v>
      </c>
      <c r="C31" s="50">
        <f t="shared" si="4"/>
        <v>3.6866359447004608E-2</v>
      </c>
      <c r="D31" s="51">
        <v>4</v>
      </c>
      <c r="E31" t="s">
        <v>96</v>
      </c>
      <c r="F31" s="52" t="s">
        <v>13</v>
      </c>
      <c r="G31" s="53">
        <v>27</v>
      </c>
      <c r="H31" s="39">
        <f t="shared" si="5"/>
        <v>0.12442396313364056</v>
      </c>
      <c r="I31" s="24"/>
      <c r="K31" s="72">
        <v>20</v>
      </c>
    </row>
    <row r="32" spans="1:11" ht="15.75" thickBot="1">
      <c r="A32" s="67" t="s">
        <v>59</v>
      </c>
      <c r="B32" s="68">
        <v>7</v>
      </c>
      <c r="C32" s="50">
        <f t="shared" si="4"/>
        <v>3.2258064516129031E-2</v>
      </c>
      <c r="D32" s="51">
        <v>5</v>
      </c>
      <c r="E32" t="s">
        <v>98</v>
      </c>
      <c r="F32" s="52" t="s">
        <v>14</v>
      </c>
      <c r="G32" s="53">
        <v>20</v>
      </c>
      <c r="H32" s="39">
        <f t="shared" si="5"/>
        <v>9.2165898617511524E-2</v>
      </c>
      <c r="I32" s="24"/>
      <c r="K32" s="72">
        <v>18</v>
      </c>
    </row>
    <row r="33" spans="1:11" ht="15.75" thickBot="1">
      <c r="A33" s="67" t="s">
        <v>43</v>
      </c>
      <c r="B33" s="68">
        <v>7</v>
      </c>
      <c r="C33" s="50">
        <f t="shared" si="4"/>
        <v>3.2258064516129031E-2</v>
      </c>
      <c r="D33" s="51">
        <v>6</v>
      </c>
      <c r="E33" t="s">
        <v>96</v>
      </c>
      <c r="F33" s="52" t="s">
        <v>29</v>
      </c>
      <c r="G33" s="53">
        <v>44</v>
      </c>
      <c r="H33" s="39">
        <f t="shared" si="5"/>
        <v>0.20276497695852536</v>
      </c>
      <c r="I33" s="24"/>
      <c r="K33" s="72">
        <v>6</v>
      </c>
    </row>
    <row r="34" spans="1:11" ht="15.75" thickBot="1">
      <c r="A34" s="67" t="s">
        <v>80</v>
      </c>
      <c r="B34" s="68">
        <v>7</v>
      </c>
      <c r="C34" s="50">
        <f t="shared" si="4"/>
        <v>3.2258064516129031E-2</v>
      </c>
      <c r="D34" s="51">
        <v>7</v>
      </c>
      <c r="E34" t="s">
        <v>100</v>
      </c>
      <c r="F34" s="58" t="s">
        <v>30</v>
      </c>
      <c r="G34" s="59">
        <v>56</v>
      </c>
      <c r="H34" s="45">
        <f t="shared" si="5"/>
        <v>0.25806451612903225</v>
      </c>
      <c r="I34" s="24"/>
      <c r="K34">
        <v>11</v>
      </c>
    </row>
    <row r="35" spans="1:11" ht="15.75" thickBot="1">
      <c r="A35" s="67" t="s">
        <v>56</v>
      </c>
      <c r="B35" s="68">
        <v>7</v>
      </c>
      <c r="C35" s="50">
        <f t="shared" si="4"/>
        <v>3.2258064516129031E-2</v>
      </c>
      <c r="D35" s="51">
        <v>8</v>
      </c>
      <c r="E35" t="s">
        <v>97</v>
      </c>
      <c r="F35" s="69" t="s">
        <v>31</v>
      </c>
      <c r="G35" s="70">
        <v>33</v>
      </c>
      <c r="H35" s="71">
        <f t="shared" si="5"/>
        <v>0.15207373271889402</v>
      </c>
      <c r="I35" s="24"/>
      <c r="K35">
        <f>SUM(K27:K34)</f>
        <v>215</v>
      </c>
    </row>
    <row r="36" spans="1:11" ht="15.75" thickBot="1">
      <c r="A36" s="67" t="s">
        <v>81</v>
      </c>
      <c r="B36" s="68">
        <v>7</v>
      </c>
      <c r="C36" s="50">
        <f t="shared" si="4"/>
        <v>3.2258064516129031E-2</v>
      </c>
      <c r="D36" s="51">
        <v>9</v>
      </c>
      <c r="E36" t="s">
        <v>97</v>
      </c>
      <c r="F36" s="54" t="s">
        <v>35</v>
      </c>
      <c r="G36" s="55">
        <v>13</v>
      </c>
      <c r="H36" s="39">
        <f t="shared" si="5"/>
        <v>5.9907834101382486E-2</v>
      </c>
      <c r="I36" s="24"/>
    </row>
    <row r="37" spans="1:11" ht="15.75" thickBot="1">
      <c r="A37" s="67" t="s">
        <v>57</v>
      </c>
      <c r="B37" s="68">
        <v>7</v>
      </c>
      <c r="C37" s="50">
        <f t="shared" si="4"/>
        <v>3.2258064516129031E-2</v>
      </c>
      <c r="D37" s="51">
        <v>10</v>
      </c>
      <c r="E37" t="s">
        <v>100</v>
      </c>
      <c r="F37" s="40" t="s">
        <v>32</v>
      </c>
      <c r="G37" s="41">
        <f>SUM(G28:G36)</f>
        <v>217</v>
      </c>
      <c r="H37" s="42">
        <f t="shared" si="5"/>
        <v>1</v>
      </c>
      <c r="I37" s="24"/>
    </row>
    <row r="38" spans="1:11" ht="15.75" thickBot="1">
      <c r="A38" s="67" t="s">
        <v>40</v>
      </c>
      <c r="B38" s="68">
        <v>6</v>
      </c>
      <c r="C38" s="50">
        <f t="shared" si="4"/>
        <v>2.7649769585253458E-2</v>
      </c>
      <c r="D38" s="51">
        <v>11</v>
      </c>
      <c r="E38" t="s">
        <v>99</v>
      </c>
    </row>
    <row r="39" spans="1:11" ht="15.75" thickBot="1">
      <c r="A39" s="67" t="s">
        <v>82</v>
      </c>
      <c r="B39" s="68">
        <v>6</v>
      </c>
      <c r="C39" s="50">
        <f t="shared" si="4"/>
        <v>2.7649769585253458E-2</v>
      </c>
      <c r="D39" s="51">
        <v>12</v>
      </c>
      <c r="E39" t="s">
        <v>95</v>
      </c>
      <c r="F39" s="34"/>
      <c r="G39" s="34"/>
      <c r="H39" s="34"/>
      <c r="I39" s="34"/>
      <c r="J39" s="34"/>
      <c r="K39" s="35"/>
    </row>
    <row r="40" spans="1:11" ht="15.75" thickBot="1">
      <c r="A40" s="66" t="s">
        <v>68</v>
      </c>
      <c r="B40" s="27">
        <v>6</v>
      </c>
      <c r="C40" s="50">
        <f t="shared" si="4"/>
        <v>2.7649769585253458E-2</v>
      </c>
      <c r="D40" s="51">
        <v>13</v>
      </c>
      <c r="E40" t="s">
        <v>98</v>
      </c>
      <c r="F40" s="36"/>
      <c r="G40" s="36"/>
      <c r="H40" s="36"/>
      <c r="I40" s="36"/>
      <c r="J40" s="36"/>
      <c r="K40" s="37"/>
    </row>
    <row r="41" spans="1:11" ht="15.75" thickBot="1">
      <c r="A41" s="66" t="s">
        <v>83</v>
      </c>
      <c r="B41" s="27">
        <v>5</v>
      </c>
      <c r="C41" s="50">
        <f t="shared" si="4"/>
        <v>2.3041474654377881E-2</v>
      </c>
      <c r="D41" s="51">
        <v>14</v>
      </c>
      <c r="E41" t="s">
        <v>101</v>
      </c>
      <c r="F41" s="38"/>
      <c r="G41" s="38"/>
      <c r="H41" s="38"/>
      <c r="I41" s="38"/>
      <c r="J41" s="38"/>
      <c r="K41" s="38"/>
    </row>
    <row r="42" spans="1:11" ht="15.75" thickBot="1">
      <c r="A42" s="66" t="s">
        <v>41</v>
      </c>
      <c r="B42" s="27">
        <v>5</v>
      </c>
      <c r="C42" s="50">
        <f t="shared" si="4"/>
        <v>2.3041474654377881E-2</v>
      </c>
      <c r="D42" s="51">
        <v>15</v>
      </c>
      <c r="E42" t="s">
        <v>100</v>
      </c>
      <c r="F42" s="38"/>
      <c r="G42" s="38"/>
      <c r="H42" s="38"/>
      <c r="I42" s="38"/>
      <c r="J42" s="38"/>
      <c r="K42" s="38"/>
    </row>
    <row r="43" spans="1:11" ht="15.75" thickBot="1">
      <c r="A43" s="66" t="s">
        <v>84</v>
      </c>
      <c r="B43" s="27">
        <v>4</v>
      </c>
      <c r="C43" s="50">
        <f t="shared" si="4"/>
        <v>1.8433179723502304E-2</v>
      </c>
      <c r="D43" s="51">
        <v>16</v>
      </c>
      <c r="E43" t="s">
        <v>98</v>
      </c>
    </row>
    <row r="44" spans="1:11" ht="15.75" thickBot="1">
      <c r="A44" s="66" t="s">
        <v>73</v>
      </c>
      <c r="B44" s="27">
        <v>4</v>
      </c>
      <c r="C44" s="50">
        <f t="shared" si="4"/>
        <v>1.8433179723502304E-2</v>
      </c>
      <c r="D44" s="51">
        <v>17</v>
      </c>
      <c r="E44" t="s">
        <v>99</v>
      </c>
    </row>
    <row r="45" spans="1:11" ht="15.75" thickBot="1">
      <c r="A45" s="66" t="s">
        <v>74</v>
      </c>
      <c r="B45" s="27">
        <v>4</v>
      </c>
      <c r="C45" s="50">
        <f t="shared" si="4"/>
        <v>1.8433179723502304E-2</v>
      </c>
      <c r="D45" s="51">
        <v>18</v>
      </c>
      <c r="E45" s="26" t="s">
        <v>98</v>
      </c>
    </row>
    <row r="46" spans="1:11" ht="15.75" thickBot="1">
      <c r="A46" s="66" t="s">
        <v>55</v>
      </c>
      <c r="B46" s="27">
        <v>4</v>
      </c>
      <c r="C46" s="50">
        <f t="shared" si="4"/>
        <v>1.8433179723502304E-2</v>
      </c>
      <c r="D46" s="51">
        <v>19</v>
      </c>
      <c r="E46" t="s">
        <v>100</v>
      </c>
    </row>
    <row r="47" spans="1:11" ht="15.75" thickBot="1">
      <c r="A47" s="66" t="s">
        <v>65</v>
      </c>
      <c r="B47" s="27">
        <v>4</v>
      </c>
      <c r="C47" s="50">
        <f t="shared" si="4"/>
        <v>1.8433179723502304E-2</v>
      </c>
      <c r="D47" s="51">
        <v>20</v>
      </c>
      <c r="E47" t="s">
        <v>100</v>
      </c>
    </row>
    <row r="48" spans="1:11" ht="15.75" thickBot="1">
      <c r="A48" s="66" t="s">
        <v>66</v>
      </c>
      <c r="B48" s="27">
        <v>4</v>
      </c>
      <c r="C48" s="50">
        <f t="shared" si="4"/>
        <v>1.8433179723502304E-2</v>
      </c>
      <c r="D48" s="51">
        <v>21</v>
      </c>
      <c r="E48" t="s">
        <v>100</v>
      </c>
    </row>
    <row r="49" spans="1:5" ht="15.75" thickBot="1">
      <c r="A49" s="66" t="s">
        <v>44</v>
      </c>
      <c r="B49" s="27">
        <v>4</v>
      </c>
      <c r="C49" s="50">
        <f t="shared" si="4"/>
        <v>1.8433179723502304E-2</v>
      </c>
      <c r="D49" s="51">
        <v>22</v>
      </c>
      <c r="E49" t="s">
        <v>100</v>
      </c>
    </row>
    <row r="50" spans="1:5" ht="15.75" thickBot="1">
      <c r="A50" s="66" t="s">
        <v>85</v>
      </c>
      <c r="B50" s="27">
        <v>3</v>
      </c>
      <c r="C50" s="50">
        <f t="shared" si="4"/>
        <v>1.3824884792626729E-2</v>
      </c>
      <c r="D50" s="51">
        <v>23</v>
      </c>
      <c r="E50" t="s">
        <v>98</v>
      </c>
    </row>
    <row r="51" spans="1:5" ht="15.75" thickBot="1">
      <c r="A51" s="66" t="s">
        <v>69</v>
      </c>
      <c r="B51" s="27">
        <v>3</v>
      </c>
      <c r="C51" s="50">
        <f t="shared" si="4"/>
        <v>1.3824884792626729E-2</v>
      </c>
      <c r="D51" s="51">
        <v>24</v>
      </c>
      <c r="E51" t="s">
        <v>97</v>
      </c>
    </row>
    <row r="52" spans="1:5" ht="15.75" thickBot="1">
      <c r="A52" s="66" t="s">
        <v>42</v>
      </c>
      <c r="B52" s="27">
        <v>3</v>
      </c>
      <c r="C52" s="50">
        <f t="shared" si="4"/>
        <v>1.3824884792626729E-2</v>
      </c>
      <c r="D52" s="51">
        <v>25</v>
      </c>
      <c r="E52" t="s">
        <v>100</v>
      </c>
    </row>
    <row r="53" spans="1:5" ht="15.75" thickBot="1">
      <c r="A53" s="66" t="s">
        <v>39</v>
      </c>
      <c r="B53" s="27">
        <v>3</v>
      </c>
      <c r="C53" s="50">
        <f t="shared" si="4"/>
        <v>1.3824884792626729E-2</v>
      </c>
      <c r="D53" s="51">
        <v>26</v>
      </c>
      <c r="E53" t="s">
        <v>96</v>
      </c>
    </row>
    <row r="54" spans="1:5" ht="15.75" thickBot="1">
      <c r="A54" s="66" t="s">
        <v>50</v>
      </c>
      <c r="B54" s="27">
        <v>3</v>
      </c>
      <c r="C54" s="50">
        <f t="shared" si="4"/>
        <v>1.3824884792626729E-2</v>
      </c>
      <c r="D54" s="51">
        <v>27</v>
      </c>
      <c r="E54" t="s">
        <v>98</v>
      </c>
    </row>
    <row r="55" spans="1:5" ht="15.75" thickBot="1">
      <c r="A55" s="66" t="s">
        <v>61</v>
      </c>
      <c r="B55" s="27">
        <v>3</v>
      </c>
      <c r="C55" s="50">
        <f t="shared" si="4"/>
        <v>1.3824884792626729E-2</v>
      </c>
      <c r="D55" s="51">
        <v>28</v>
      </c>
      <c r="E55" t="s">
        <v>98</v>
      </c>
    </row>
    <row r="56" spans="1:5" ht="15.75" thickBot="1">
      <c r="A56" s="66" t="s">
        <v>46</v>
      </c>
      <c r="B56" s="27">
        <v>3</v>
      </c>
      <c r="C56" s="50">
        <f t="shared" si="4"/>
        <v>1.3824884792626729E-2</v>
      </c>
      <c r="D56" s="51">
        <v>29</v>
      </c>
      <c r="E56" t="s">
        <v>99</v>
      </c>
    </row>
    <row r="57" spans="1:5" ht="15.75" thickBot="1">
      <c r="A57" s="66" t="s">
        <v>52</v>
      </c>
      <c r="B57" s="27">
        <v>3</v>
      </c>
      <c r="C57" s="50">
        <f t="shared" si="4"/>
        <v>1.3824884792626729E-2</v>
      </c>
      <c r="D57" s="51">
        <v>30</v>
      </c>
      <c r="E57" t="s">
        <v>100</v>
      </c>
    </row>
    <row r="58" spans="1:5" ht="15.75" thickBot="1">
      <c r="A58" s="66" t="s">
        <v>58</v>
      </c>
      <c r="B58" s="27">
        <v>3</v>
      </c>
      <c r="C58" s="50">
        <f t="shared" si="4"/>
        <v>1.3824884792626729E-2</v>
      </c>
      <c r="D58" s="51">
        <v>31</v>
      </c>
      <c r="E58" t="s">
        <v>99</v>
      </c>
    </row>
    <row r="59" spans="1:5" ht="15.75" thickBot="1">
      <c r="A59" s="66" t="s">
        <v>45</v>
      </c>
      <c r="B59" s="27">
        <v>3</v>
      </c>
      <c r="C59" s="50">
        <f t="shared" si="4"/>
        <v>1.3824884792626729E-2</v>
      </c>
      <c r="D59" s="51">
        <v>32</v>
      </c>
      <c r="E59" t="s">
        <v>100</v>
      </c>
    </row>
    <row r="60" spans="1:5" ht="15.75" thickBot="1">
      <c r="A60" s="66" t="s">
        <v>71</v>
      </c>
      <c r="B60" s="27">
        <v>2</v>
      </c>
      <c r="C60" s="50">
        <f t="shared" ref="C60:C81" si="6">B60/$B$82</f>
        <v>9.2165898617511521E-3</v>
      </c>
      <c r="D60" s="51">
        <v>33</v>
      </c>
      <c r="E60" t="s">
        <v>97</v>
      </c>
    </row>
    <row r="61" spans="1:5" ht="15.75" thickBot="1">
      <c r="A61" s="66" t="s">
        <v>86</v>
      </c>
      <c r="B61" s="27">
        <v>2</v>
      </c>
      <c r="C61" s="50">
        <f t="shared" si="6"/>
        <v>9.2165898617511521E-3</v>
      </c>
      <c r="D61" s="51">
        <v>34</v>
      </c>
      <c r="E61" t="s">
        <v>99</v>
      </c>
    </row>
    <row r="62" spans="1:5" ht="15.75" thickBot="1">
      <c r="A62" s="66" t="s">
        <v>62</v>
      </c>
      <c r="B62" s="27">
        <v>2</v>
      </c>
      <c r="C62" s="50">
        <f t="shared" si="6"/>
        <v>9.2165898617511521E-3</v>
      </c>
      <c r="D62" s="51">
        <v>35</v>
      </c>
      <c r="E62" t="s">
        <v>100</v>
      </c>
    </row>
    <row r="63" spans="1:5" ht="15.75" thickBot="1">
      <c r="A63" s="66" t="s">
        <v>87</v>
      </c>
      <c r="B63" s="27">
        <v>2</v>
      </c>
      <c r="C63" s="50">
        <f t="shared" si="6"/>
        <v>9.2165898617511521E-3</v>
      </c>
      <c r="D63" s="51">
        <v>36</v>
      </c>
      <c r="E63" t="s">
        <v>95</v>
      </c>
    </row>
    <row r="64" spans="1:5" ht="15.75" thickBot="1">
      <c r="A64" s="66" t="s">
        <v>88</v>
      </c>
      <c r="B64" s="27">
        <v>2</v>
      </c>
      <c r="C64" s="50">
        <f t="shared" si="6"/>
        <v>9.2165898617511521E-3</v>
      </c>
      <c r="D64" s="51">
        <v>37</v>
      </c>
      <c r="E64" t="s">
        <v>100</v>
      </c>
    </row>
    <row r="65" spans="1:7" ht="15.75" thickBot="1">
      <c r="A65" s="66" t="s">
        <v>63</v>
      </c>
      <c r="B65" s="27">
        <v>2</v>
      </c>
      <c r="C65" s="50">
        <f t="shared" si="6"/>
        <v>9.2165898617511521E-3</v>
      </c>
      <c r="D65" s="51">
        <v>38</v>
      </c>
      <c r="E65" t="s">
        <v>100</v>
      </c>
    </row>
    <row r="66" spans="1:7" ht="15.75" thickBot="1">
      <c r="A66" s="66" t="s">
        <v>48</v>
      </c>
      <c r="B66" s="27">
        <v>2</v>
      </c>
      <c r="C66" s="50">
        <f t="shared" si="6"/>
        <v>9.2165898617511521E-3</v>
      </c>
      <c r="D66" s="51">
        <v>39</v>
      </c>
      <c r="E66" t="s">
        <v>100</v>
      </c>
    </row>
    <row r="67" spans="1:7" ht="15.75" thickBot="1">
      <c r="A67" s="66" t="s">
        <v>53</v>
      </c>
      <c r="B67" s="27">
        <v>2</v>
      </c>
      <c r="C67" s="50">
        <f t="shared" si="6"/>
        <v>9.2165898617511521E-3</v>
      </c>
      <c r="D67" s="51">
        <v>40</v>
      </c>
      <c r="E67" t="s">
        <v>100</v>
      </c>
    </row>
    <row r="68" spans="1:7" ht="15.75" thickBot="1">
      <c r="A68" s="66" t="s">
        <v>47</v>
      </c>
      <c r="B68" s="27">
        <v>2</v>
      </c>
      <c r="C68" s="50">
        <f t="shared" si="6"/>
        <v>9.2165898617511521E-3</v>
      </c>
      <c r="D68" s="51">
        <v>41</v>
      </c>
      <c r="E68" t="s">
        <v>99</v>
      </c>
    </row>
    <row r="69" spans="1:7" ht="15.75" thickBot="1">
      <c r="A69" s="66" t="s">
        <v>89</v>
      </c>
      <c r="B69" s="27">
        <v>1</v>
      </c>
      <c r="C69" s="50">
        <f t="shared" si="6"/>
        <v>4.608294930875576E-3</v>
      </c>
      <c r="D69" s="51">
        <v>42</v>
      </c>
      <c r="E69" t="s">
        <v>95</v>
      </c>
    </row>
    <row r="70" spans="1:7" ht="15.75" thickBot="1">
      <c r="A70" s="66" t="s">
        <v>51</v>
      </c>
      <c r="B70" s="27">
        <v>1</v>
      </c>
      <c r="C70" s="50">
        <f t="shared" si="6"/>
        <v>4.608294930875576E-3</v>
      </c>
      <c r="D70" s="51">
        <v>43</v>
      </c>
      <c r="E70" t="s">
        <v>99</v>
      </c>
    </row>
    <row r="71" spans="1:7" ht="15.75" thickBot="1">
      <c r="A71" s="66" t="s">
        <v>90</v>
      </c>
      <c r="B71" s="27">
        <v>1</v>
      </c>
      <c r="C71" s="50">
        <f t="shared" si="6"/>
        <v>4.608294930875576E-3</v>
      </c>
      <c r="D71" s="51">
        <v>44</v>
      </c>
      <c r="E71" t="s">
        <v>95</v>
      </c>
      <c r="G71" s="13"/>
    </row>
    <row r="72" spans="1:7" ht="15.75" thickBot="1">
      <c r="A72" s="66" t="s">
        <v>91</v>
      </c>
      <c r="B72" s="27">
        <v>1</v>
      </c>
      <c r="C72" s="50">
        <f t="shared" si="6"/>
        <v>4.608294930875576E-3</v>
      </c>
      <c r="D72" s="51">
        <v>45</v>
      </c>
      <c r="E72" t="s">
        <v>98</v>
      </c>
    </row>
    <row r="73" spans="1:7" ht="15.75" thickBot="1">
      <c r="A73" s="66" t="s">
        <v>72</v>
      </c>
      <c r="B73" s="27">
        <v>1</v>
      </c>
      <c r="C73" s="50">
        <f t="shared" si="6"/>
        <v>4.608294930875576E-3</v>
      </c>
      <c r="D73" s="51">
        <v>46</v>
      </c>
      <c r="E73" t="s">
        <v>100</v>
      </c>
    </row>
    <row r="74" spans="1:7" ht="15.75" thickBot="1">
      <c r="A74" s="66" t="s">
        <v>92</v>
      </c>
      <c r="B74" s="27">
        <v>1</v>
      </c>
      <c r="C74" s="50">
        <f t="shared" si="6"/>
        <v>4.608294930875576E-3</v>
      </c>
      <c r="D74" s="51">
        <v>47</v>
      </c>
      <c r="E74" t="s">
        <v>97</v>
      </c>
    </row>
    <row r="75" spans="1:7" ht="15.75" thickBot="1">
      <c r="A75" s="66" t="s">
        <v>93</v>
      </c>
      <c r="B75" s="27">
        <v>1</v>
      </c>
      <c r="C75" s="50">
        <f t="shared" si="6"/>
        <v>4.608294930875576E-3</v>
      </c>
      <c r="D75" s="51">
        <v>48</v>
      </c>
      <c r="E75" t="s">
        <v>101</v>
      </c>
    </row>
    <row r="76" spans="1:7" ht="15.75" thickBot="1">
      <c r="A76" s="66" t="s">
        <v>54</v>
      </c>
      <c r="B76" s="27">
        <v>1</v>
      </c>
      <c r="C76" s="50">
        <f t="shared" si="6"/>
        <v>4.608294930875576E-3</v>
      </c>
      <c r="D76" s="51">
        <v>49</v>
      </c>
      <c r="E76" t="s">
        <v>99</v>
      </c>
    </row>
    <row r="77" spans="1:7" ht="15.75" thickBot="1">
      <c r="A77" s="66" t="s">
        <v>64</v>
      </c>
      <c r="B77" s="27">
        <v>1</v>
      </c>
      <c r="C77" s="50">
        <f t="shared" si="6"/>
        <v>4.608294930875576E-3</v>
      </c>
      <c r="D77" s="51">
        <v>50</v>
      </c>
      <c r="E77" t="s">
        <v>99</v>
      </c>
    </row>
    <row r="78" spans="1:7" ht="15.75" thickBot="1">
      <c r="A78" s="66" t="s">
        <v>94</v>
      </c>
      <c r="B78" s="27">
        <v>1</v>
      </c>
      <c r="C78" s="50">
        <f t="shared" si="6"/>
        <v>4.608294930875576E-3</v>
      </c>
      <c r="D78" s="51">
        <v>51</v>
      </c>
      <c r="E78" t="s">
        <v>95</v>
      </c>
    </row>
    <row r="79" spans="1:7" ht="15.75" thickBot="1">
      <c r="A79" s="66" t="s">
        <v>75</v>
      </c>
      <c r="B79" s="27">
        <v>1</v>
      </c>
      <c r="C79" s="50">
        <f t="shared" si="6"/>
        <v>4.608294930875576E-3</v>
      </c>
      <c r="D79" s="51">
        <v>52</v>
      </c>
      <c r="E79" t="s">
        <v>99</v>
      </c>
    </row>
    <row r="80" spans="1:7" ht="15.75" thickBot="1">
      <c r="A80" s="66" t="s">
        <v>67</v>
      </c>
      <c r="B80" s="27">
        <v>1</v>
      </c>
      <c r="C80" s="50">
        <f t="shared" si="6"/>
        <v>4.608294930875576E-3</v>
      </c>
      <c r="D80" s="51">
        <v>53</v>
      </c>
      <c r="E80" t="s">
        <v>100</v>
      </c>
    </row>
    <row r="81" spans="1:4" ht="15.75" thickBot="1">
      <c r="A81" s="48" t="s">
        <v>38</v>
      </c>
      <c r="B81" s="49">
        <v>13</v>
      </c>
      <c r="C81" s="50">
        <f t="shared" si="6"/>
        <v>5.9907834101382486E-2</v>
      </c>
      <c r="D81" s="51"/>
    </row>
    <row r="82" spans="1:4" ht="15.75" thickBot="1">
      <c r="A82" s="61" t="s">
        <v>32</v>
      </c>
      <c r="B82" s="62">
        <f>SUM(B28:B81)</f>
        <v>217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2020-09-08T16:06:15Z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