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02008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C28" i="1"/>
  <c r="B82" i="1"/>
  <c r="C23" i="1"/>
  <c r="C22" i="1"/>
  <c r="C29" i="1" l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12" i="1"/>
  <c r="B12" i="1"/>
  <c r="H29" i="1" l="1"/>
  <c r="H30" i="1"/>
  <c r="H31" i="1"/>
  <c r="H32" i="1"/>
  <c r="H33" i="1"/>
  <c r="H34" i="1"/>
  <c r="H35" i="1"/>
  <c r="H36" i="1"/>
  <c r="H37" i="1"/>
  <c r="H28" i="1"/>
  <c r="E18" i="1" l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F4" i="1" s="1"/>
  <c r="C13" i="1"/>
  <c r="F5" i="1" l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<sst xmlns="http://schemas.openxmlformats.org/spreadsheetml/2006/main" count="101" uniqueCount="97">
  <si>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</si>
  <si>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</si>
  <si>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</si>
  <si>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</si>
  <si>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</si>
  <si>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</si>
  <si>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</si>
  <si>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</si>
  <si>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</si>
  <si>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</si>
  <si>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</si>
  <si>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</si>
  <si>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</si>
  <si>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</si>
  <si>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</si>
  <si>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</si>
  <si>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</si>
  <si>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</si>
  <si>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</si>
  <si>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</si>
  <si>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</si>
  <si>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</si>
  <si>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</si>
  <si>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</si>
  <si>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</si>
  <si>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NO IDENTIFICADO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</si>
  <si>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</si>
  <si>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</si>
  <si>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</si>
  <si>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</si>
  <si>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</si>
  <si>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</si>
  <si>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</si>
  <si>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</si>
  <si>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r>
      <t xml:space="preserve">Distribución por edad y sexo: </t>
    </r>
    <r>
      <rPr>
        <b/>
        <sz val="11"/>
        <color rgb="FFFF0000"/>
        <rFont val="Calibri"/>
        <family val="2"/>
        <scheme val="minor"/>
      </rPr>
      <t>en 4 casos confirmados no ha sido posible identificar la edad o el sexo</t>
    </r>
  </si>
  <si>
    <r>
      <t xml:space="preserve">Distribución por provincias: </t>
    </r>
    <r>
      <rPr>
        <b/>
        <sz val="11"/>
        <color rgb="FFFF0000"/>
        <rFont val="Calibri"/>
        <family val="2"/>
        <scheme val="minor"/>
      </rPr>
      <t>en 8 casos confirmados no ha sido posible identificar la provincia de procedencia</t>
    </r>
  </si>
  <si>
    <r>
      <t xml:space="preserve">Distribución por síntomas: </t>
    </r>
    <r>
      <rPr>
        <b/>
        <sz val="11"/>
        <color rgb="FFFF0000"/>
        <rFont val="Calibri"/>
        <family val="2"/>
        <scheme val="minor"/>
      </rPr>
      <t>en 4 casos confirmados no ha sido posible identificar la existencia o no de sintomatología</t>
    </r>
  </si>
  <si>
    <t>Tauste</t>
  </si>
  <si>
    <t>Caspe</t>
  </si>
  <si>
    <t>Delicias Sur</t>
  </si>
  <si>
    <t>Miralbueno-Garrapinillos</t>
  </si>
  <si>
    <t>San Jose Sur</t>
  </si>
  <si>
    <t>Calatayud Urbana</t>
  </si>
  <si>
    <t>Ejea De Los Caballeros</t>
  </si>
  <si>
    <t>Oliver</t>
  </si>
  <si>
    <t>Venecia</t>
  </si>
  <si>
    <t>Fernando El Catolico</t>
  </si>
  <si>
    <t>Huesca Capital Nº 2 (Santo Grial)</t>
  </si>
  <si>
    <t>Utebo</t>
  </si>
  <si>
    <t>Bombarda</t>
  </si>
  <si>
    <t>Delicias Norte</t>
  </si>
  <si>
    <t>Valdespartera-Montecanal</t>
  </si>
  <si>
    <t>Alagon</t>
  </si>
  <si>
    <t>Alcorisa</t>
  </si>
  <si>
    <t>Almozara</t>
  </si>
  <si>
    <t>Avenida Cataluña</t>
  </si>
  <si>
    <t>Calamocha</t>
  </si>
  <si>
    <t>Cariñena</t>
  </si>
  <si>
    <t>Jaca</t>
  </si>
  <si>
    <t>Las Fuentes Norte</t>
  </si>
  <si>
    <t>Maria De Huerva</t>
  </si>
  <si>
    <t>Reboleria</t>
  </si>
  <si>
    <t>Sagasta-Ruiseñores</t>
  </si>
  <si>
    <t>Valdefierro</t>
  </si>
  <si>
    <t>Actur Sur</t>
  </si>
  <si>
    <t>Alcañiz</t>
  </si>
  <si>
    <t>Arrabal</t>
  </si>
  <si>
    <t>Biescas-Valle De Tena</t>
  </si>
  <si>
    <t>Broto</t>
  </si>
  <si>
    <t>Hecho</t>
  </si>
  <si>
    <t>Huesca Capital Nº 3 (Pirineos)</t>
  </si>
  <si>
    <t>Illueca</t>
  </si>
  <si>
    <t>San Pablo</t>
  </si>
  <si>
    <t>Tarazona</t>
  </si>
  <si>
    <t>Actur Oeste</t>
  </si>
  <si>
    <t>Alfajarin</t>
  </si>
  <si>
    <t>Andorra</t>
  </si>
  <si>
    <t>Benabarre</t>
  </si>
  <si>
    <t>Casablanca</t>
  </si>
  <si>
    <t>Fraga</t>
  </si>
  <si>
    <t>Huesca Capital Nº 1 (Perpetuo Socorro)</t>
  </si>
  <si>
    <t>Huesca Rural</t>
  </si>
  <si>
    <t>Monzon Urbana</t>
  </si>
  <si>
    <t>Parque Goya</t>
  </si>
  <si>
    <t>Romareda - Seminario</t>
  </si>
  <si>
    <t>Sabiñanigo</t>
  </si>
  <si>
    <t>San Jose Norte</t>
  </si>
  <si>
    <t>Teruel Centro</t>
  </si>
  <si>
    <t>Utrillas</t>
  </si>
  <si>
    <t>Zuera</t>
  </si>
  <si>
    <t>Zona Básica de Salud no identificada</t>
  </si>
  <si>
    <t>nº casos</t>
  </si>
  <si>
    <t>%</t>
  </si>
  <si>
    <t>No identificado</t>
  </si>
  <si>
    <t>MORTALIDAD/10.000</t>
  </si>
  <si>
    <r>
      <t xml:space="preserve">Distribución por Zona Básica de Salud (ZBS): </t>
    </r>
    <r>
      <rPr>
        <b/>
        <sz val="11"/>
        <color rgb="FFFF0000"/>
        <rFont val="Calibri"/>
        <family val="2"/>
        <scheme val="minor"/>
      </rPr>
      <t>en 12 casos confirmados no ha sido posible identificar la zona básica de salud.</t>
    </r>
  </si>
  <si>
    <r>
      <t xml:space="preserve">Distribución por Sector Sanitario: </t>
    </r>
    <r>
      <rPr>
        <b/>
        <sz val="11"/>
        <color rgb="FFFF0000"/>
        <rFont val="Calibri"/>
        <family val="2"/>
        <scheme val="minor"/>
      </rPr>
      <t>en 12 casos confirmados no ha sido posible identificar el sector sanitario.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</si>
</sst>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/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9" fontId="3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4" fillId="0" borderId="0" xfId="0" applyFont="1"/>
    <xf numFmtId="9" fontId="3" fillId="4" borderId="1" xfId="1" applyFont="1" applyFill="1" applyBorder="1"/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center" vertical="center"/>
    </xf>
    <xf numFmtId="10" fontId="0" fillId="0" borderId="6" xfId="1" applyNumberFormat="1" applyFont="1" applyBorder="1"/>
    <xf numFmtId="164" fontId="0" fillId="0" borderId="1" xfId="1" applyNumberFormat="1" applyFont="1" applyBorder="1"/>
    <xf numFmtId="164" fontId="6" fillId="2" borderId="3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right" vertical="center" wrapText="1"/>
    </xf>
    <xf numFmtId="164" fontId="8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2" xfId="0" applyBorder="1" applyAlignment="1"/>
    <xf numFmtId="10" fontId="1" fillId="2" borderId="10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/>
    <xf numFmtId="2" fontId="0" fillId="0" borderId="2" xfId="0" applyNumberFormat="1" applyBorder="1" applyAlignment="1"/>
    <xf numFmtId="0" fontId="10" fillId="0" borderId="3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9" fontId="0" fillId="0" borderId="0" xfId="1" applyFont="1" applyFill="1" applyBorder="1"/>
    <xf numFmtId="0" fontId="7" fillId="0" borderId="5" xfId="0" applyNumberFormat="1" applyFont="1" applyFill="1" applyBorder="1"/>
    <xf numFmtId="0" fontId="0" fillId="0" borderId="5" xfId="0" applyNumberFormat="1" applyBorder="1"/>
    <xf numFmtId="0" fontId="7" fillId="0" borderId="12" xfId="0" applyFont="1" applyFill="1" applyBorder="1" applyAlignment="1">
      <alignment horizontal="left"/>
    </xf>
    <xf numFmtId="10" fontId="9" fillId="0" borderId="13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left"/>
    </xf>
    <xf numFmtId="0" fontId="3" fillId="7" borderId="14" xfId="0" applyFont="1" applyFill="1" applyBorder="1" applyAlignment="1">
      <alignment horizontal="left"/>
    </xf>
    <xf numFmtId="0" fontId="3" fillId="7" borderId="15" xfId="0" applyNumberFormat="1" applyFont="1" applyFill="1" applyBorder="1"/>
    <xf numFmtId="10" fontId="9" fillId="0" borderId="16" xfId="0" applyNumberFormat="1" applyFont="1" applyBorder="1" applyAlignment="1">
      <alignment horizontal="right" vertical="center" wrapText="1"/>
    </xf>
    <xf numFmtId="0" fontId="7" fillId="0" borderId="17" xfId="0" applyFont="1" applyFill="1" applyBorder="1" applyAlignment="1">
      <alignment horizontal="left"/>
    </xf>
    <xf numFmtId="0" fontId="7" fillId="0" borderId="6" xfId="0" applyNumberFormat="1" applyFont="1" applyFill="1" applyBorder="1"/>
    <xf numFmtId="10" fontId="9" fillId="0" borderId="18" xfId="0" applyNumberFormat="1" applyFont="1" applyBorder="1" applyAlignment="1">
      <alignment horizontal="right"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7" fillId="4" borderId="12" xfId="0" applyFont="1" applyFill="1" applyBorder="1" applyAlignment="1">
      <alignment horizontal="left"/>
    </xf>
    <xf numFmtId="0" fontId="7" fillId="4" borderId="5" xfId="0" applyNumberFormat="1" applyFont="1" applyFill="1" applyBorder="1"/>
    <xf numFmtId="10" fontId="9" fillId="4" borderId="13" xfId="0" applyNumberFormat="1" applyFont="1" applyFill="1" applyBorder="1" applyAlignment="1">
      <alignment horizontal="right" vertical="center" wrapText="1"/>
    </xf>
    <xf numFmtId="0" fontId="7" fillId="8" borderId="12" xfId="0" applyFont="1" applyFill="1" applyBorder="1" applyAlignment="1">
      <alignment horizontal="left"/>
    </xf>
    <xf numFmtId="0" fontId="7" fillId="8" borderId="5" xfId="0" applyNumberFormat="1" applyFont="1" applyFill="1" applyBorder="1"/>
    <xf numFmtId="10" fontId="9" fillId="8" borderId="13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workbookViewId="0">
      <selection activeCell="K31" sqref="K31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  <col min="7" max="7" width="16.85546875" customWidth="1"/>
    <col min="8" max="8" width="10.5703125" bestFit="1" customWidth="1"/>
  </cols>
  <sheetData>
    <row r="1" spans="1:12" ht="15.75" thickBot="1" x14ac:dyDescent="0.3">
      <c r="A1" s="18" t="s">
        <v>34</v>
      </c>
    </row>
    <row r="2" spans="1:12" ht="15" customHeight="1" thickBot="1" x14ac:dyDescent="0.3">
      <c r="A2" s="19" t="s">
        <v>0</v>
      </c>
      <c r="B2" s="20" t="s">
        <v>1</v>
      </c>
      <c r="C2" s="20" t="s">
        <v>2</v>
      </c>
      <c r="D2" s="20" t="s">
        <v>3</v>
      </c>
      <c r="E2" s="21" t="s">
        <v>20</v>
      </c>
      <c r="F2" s="21" t="s">
        <v>21</v>
      </c>
      <c r="L2" s="68"/>
    </row>
    <row r="3" spans="1:12" ht="15" customHeight="1" thickBot="1" x14ac:dyDescent="0.3">
      <c r="A3" s="1" t="s">
        <v>4</v>
      </c>
      <c r="B3" s="37">
        <v>0</v>
      </c>
      <c r="C3" s="38">
        <v>0</v>
      </c>
      <c r="D3" s="13">
        <f>B3+C3</f>
        <v>0</v>
      </c>
      <c r="E3" s="27">
        <f>D3/$D$12</f>
        <v>0</v>
      </c>
      <c r="F3" s="6">
        <f>E3</f>
        <v>0</v>
      </c>
      <c r="L3" s="68"/>
    </row>
    <row r="4" spans="1:12" ht="15" customHeight="1" thickBot="1" x14ac:dyDescent="0.3">
      <c r="A4" s="1" t="s">
        <v>5</v>
      </c>
      <c r="B4" s="39">
        <v>11</v>
      </c>
      <c r="C4" s="33">
        <v>10</v>
      </c>
      <c r="D4" s="13">
        <f t="shared" ref="D4:D11" si="0">B4+C4</f>
        <v>21</v>
      </c>
      <c r="E4" s="27">
        <f t="shared" ref="E4:E11" si="1">D4/$D$12</f>
        <v>9.2920353982300891E-2</v>
      </c>
      <c r="F4" s="6">
        <f>F3+E4</f>
        <v>9.2920353982300891E-2</v>
      </c>
      <c r="L4" s="68"/>
    </row>
    <row r="5" spans="1:12" ht="15" customHeight="1" thickBot="1" x14ac:dyDescent="0.3">
      <c r="A5" s="1" t="s">
        <v>6</v>
      </c>
      <c r="B5" s="39">
        <v>17</v>
      </c>
      <c r="C5" s="33">
        <v>11</v>
      </c>
      <c r="D5" s="13">
        <f t="shared" si="0"/>
        <v>28</v>
      </c>
      <c r="E5" s="27">
        <f t="shared" si="1"/>
        <v>0.12389380530973451</v>
      </c>
      <c r="F5" s="6">
        <f>F4+E5</f>
        <v>0.2168141592920354</v>
      </c>
      <c r="L5" s="68"/>
    </row>
    <row r="6" spans="1:12" ht="15" customHeight="1" thickBot="1" x14ac:dyDescent="0.3">
      <c r="A6" s="1" t="s">
        <v>7</v>
      </c>
      <c r="B6" s="39">
        <v>9</v>
      </c>
      <c r="C6" s="33">
        <v>16</v>
      </c>
      <c r="D6" s="13">
        <f t="shared" si="0"/>
        <v>25</v>
      </c>
      <c r="E6" s="27">
        <f t="shared" si="1"/>
        <v>0.11061946902654868</v>
      </c>
      <c r="F6" s="14">
        <f t="shared" ref="F6:F11" si="2">F5+E6</f>
        <v>0.32743362831858408</v>
      </c>
      <c r="L6" s="68"/>
    </row>
    <row r="7" spans="1:12" ht="15" customHeight="1" thickBot="1" x14ac:dyDescent="0.3">
      <c r="A7" s="1" t="s">
        <v>8</v>
      </c>
      <c r="B7" s="39">
        <v>16</v>
      </c>
      <c r="C7" s="33">
        <v>20</v>
      </c>
      <c r="D7" s="13">
        <f t="shared" si="0"/>
        <v>36</v>
      </c>
      <c r="E7" s="27">
        <f t="shared" si="1"/>
        <v>0.15929203539823009</v>
      </c>
      <c r="F7" s="14">
        <f t="shared" si="2"/>
        <v>0.48672566371681414</v>
      </c>
    </row>
    <row r="8" spans="1:12" ht="15" customHeight="1" thickBot="1" x14ac:dyDescent="0.3">
      <c r="A8" s="1" t="s">
        <v>9</v>
      </c>
      <c r="B8" s="39">
        <v>14</v>
      </c>
      <c r="C8" s="33">
        <v>20</v>
      </c>
      <c r="D8" s="13">
        <f t="shared" si="0"/>
        <v>34</v>
      </c>
      <c r="E8" s="27">
        <f t="shared" si="1"/>
        <v>0.15044247787610621</v>
      </c>
      <c r="F8" s="6">
        <f t="shared" si="2"/>
        <v>0.63716814159292035</v>
      </c>
    </row>
    <row r="9" spans="1:12" ht="15" customHeight="1" thickBot="1" x14ac:dyDescent="0.3">
      <c r="A9" s="1" t="s">
        <v>10</v>
      </c>
      <c r="B9" s="39">
        <v>16</v>
      </c>
      <c r="C9" s="33">
        <v>15</v>
      </c>
      <c r="D9" s="13">
        <f t="shared" si="0"/>
        <v>31</v>
      </c>
      <c r="E9" s="27">
        <f t="shared" si="1"/>
        <v>0.13716814159292035</v>
      </c>
      <c r="F9" s="6">
        <f t="shared" si="2"/>
        <v>0.77433628318584069</v>
      </c>
    </row>
    <row r="10" spans="1:12" ht="15" customHeight="1" thickBot="1" x14ac:dyDescent="0.3">
      <c r="A10" s="1" t="s">
        <v>11</v>
      </c>
      <c r="B10" s="39">
        <v>12</v>
      </c>
      <c r="C10" s="33">
        <v>11</v>
      </c>
      <c r="D10" s="13">
        <f t="shared" si="0"/>
        <v>23</v>
      </c>
      <c r="E10" s="27">
        <f t="shared" si="1"/>
        <v>0.10176991150442478</v>
      </c>
      <c r="F10" s="6">
        <f t="shared" si="2"/>
        <v>0.87610619469026552</v>
      </c>
    </row>
    <row r="11" spans="1:12" ht="15" customHeight="1" thickBot="1" x14ac:dyDescent="0.3">
      <c r="A11" s="1" t="s">
        <v>12</v>
      </c>
      <c r="B11" s="39">
        <v>6</v>
      </c>
      <c r="C11" s="33">
        <v>22</v>
      </c>
      <c r="D11" s="13">
        <f t="shared" si="0"/>
        <v>28</v>
      </c>
      <c r="E11" s="31">
        <f t="shared" si="1"/>
        <v>0.12389380530973451</v>
      </c>
      <c r="F11" s="6">
        <f t="shared" si="2"/>
        <v>1</v>
      </c>
    </row>
    <row r="12" spans="1:12" ht="15" customHeight="1" thickBot="1" x14ac:dyDescent="0.3">
      <c r="A12" s="2"/>
      <c r="B12" s="39">
        <f>SUM(B3:B11)</f>
        <v>101</v>
      </c>
      <c r="C12" s="39">
        <f>SUM(C3:C11)</f>
        <v>125</v>
      </c>
      <c r="D12" s="12">
        <f>SUM(D3:D11)</f>
        <v>226</v>
      </c>
    </row>
    <row r="13" spans="1:12" ht="15" customHeight="1" x14ac:dyDescent="0.25">
      <c r="A13" s="8"/>
      <c r="B13" s="11">
        <f>B12/D12</f>
        <v>0.44690265486725661</v>
      </c>
      <c r="C13" s="11">
        <f>C12/D12</f>
        <v>0.55309734513274333</v>
      </c>
      <c r="D13" s="9"/>
    </row>
    <row r="14" spans="1:12" ht="15" customHeight="1" x14ac:dyDescent="0.25">
      <c r="A14" s="8"/>
      <c r="B14" s="11"/>
      <c r="C14" s="11"/>
      <c r="D14" s="9"/>
    </row>
    <row r="15" spans="1:12" ht="15" customHeight="1" x14ac:dyDescent="0.25">
      <c r="A15" s="10"/>
      <c r="B15" s="10"/>
      <c r="C15" s="10"/>
      <c r="D15" s="10"/>
    </row>
    <row r="16" spans="1:12" ht="15" customHeight="1" thickBot="1" x14ac:dyDescent="0.3">
      <c r="A16" s="18" t="s">
        <v>35</v>
      </c>
    </row>
    <row r="17" spans="1:16" ht="15.75" thickBot="1" x14ac:dyDescent="0.3">
      <c r="A17" s="22" t="s">
        <v>13</v>
      </c>
      <c r="B17" s="20" t="s">
        <v>14</v>
      </c>
      <c r="C17" s="20" t="s">
        <v>15</v>
      </c>
      <c r="D17" s="20" t="s">
        <v>25</v>
      </c>
      <c r="E17" s="20" t="s">
        <v>3</v>
      </c>
      <c r="G17" s="41" t="s">
        <v>22</v>
      </c>
      <c r="H17" s="42"/>
      <c r="I17" s="43"/>
    </row>
    <row r="18" spans="1:16" ht="15.75" thickBot="1" x14ac:dyDescent="0.3">
      <c r="A18" s="34">
        <v>21</v>
      </c>
      <c r="B18" s="35">
        <v>10</v>
      </c>
      <c r="C18" s="35">
        <v>191</v>
      </c>
      <c r="D18" s="36">
        <v>8</v>
      </c>
      <c r="E18" s="3">
        <f>SUM(A18:D18)</f>
        <v>230</v>
      </c>
      <c r="G18" s="44">
        <v>4.7E-2</v>
      </c>
      <c r="H18" s="42"/>
      <c r="I18" s="43"/>
    </row>
    <row r="19" spans="1:16" ht="15.75" thickBot="1" x14ac:dyDescent="0.3">
      <c r="A19" s="28">
        <f>A18/$E$18</f>
        <v>9.1304347826086957E-2</v>
      </c>
      <c r="B19" s="28">
        <f t="shared" ref="B19:D19" si="3">B18/$E$18</f>
        <v>4.3478260869565216E-2</v>
      </c>
      <c r="C19" s="28">
        <f t="shared" si="3"/>
        <v>0.83043478260869563</v>
      </c>
      <c r="D19" s="28">
        <f t="shared" si="3"/>
        <v>3.4782608695652174E-2</v>
      </c>
      <c r="E19" s="3"/>
    </row>
    <row r="20" spans="1:16" ht="15.75" thickBot="1" x14ac:dyDescent="0.3">
      <c r="G20" s="41" t="s">
        <v>94</v>
      </c>
      <c r="H20" s="42"/>
      <c r="I20" s="43"/>
    </row>
    <row r="21" spans="1:16" ht="15.75" thickBot="1" x14ac:dyDescent="0.3">
      <c r="A21" s="15" t="s">
        <v>36</v>
      </c>
      <c r="G21" s="45">
        <v>8.8000000000000007</v>
      </c>
      <c r="H21" s="46"/>
      <c r="I21" s="47"/>
    </row>
    <row r="22" spans="1:16" ht="15.75" thickBot="1" x14ac:dyDescent="0.3">
      <c r="A22" s="23" t="s">
        <v>18</v>
      </c>
      <c r="B22" s="5">
        <v>89</v>
      </c>
      <c r="C22" s="7">
        <f>B22/230</f>
        <v>0.38695652173913042</v>
      </c>
    </row>
    <row r="23" spans="1:16" ht="15.75" thickBot="1" x14ac:dyDescent="0.3">
      <c r="A23" s="24" t="s">
        <v>19</v>
      </c>
      <c r="B23" s="3">
        <v>137</v>
      </c>
      <c r="C23" s="16">
        <f>B23/230</f>
        <v>0.59565217391304348</v>
      </c>
    </row>
    <row r="26" spans="1:16" ht="15.75" thickBot="1" x14ac:dyDescent="0.3">
      <c r="A26" s="15" t="s">
        <v>95</v>
      </c>
      <c r="F26" s="15" t="s">
        <v>96</v>
      </c>
      <c r="K26" s="15"/>
      <c r="P26" s="15"/>
    </row>
    <row r="27" spans="1:16" ht="15.75" customHeight="1" thickBot="1" x14ac:dyDescent="0.3">
      <c r="A27" s="19" t="s">
        <v>16</v>
      </c>
      <c r="B27" s="22" t="s">
        <v>17</v>
      </c>
      <c r="C27" s="22" t="s">
        <v>23</v>
      </c>
      <c r="D27" s="25" t="s">
        <v>24</v>
      </c>
      <c r="F27" s="19" t="s">
        <v>28</v>
      </c>
      <c r="G27" s="19" t="s">
        <v>91</v>
      </c>
      <c r="H27" s="19" t="s">
        <v>92</v>
      </c>
    </row>
    <row r="28" spans="1:16" ht="15.75" thickBot="1" x14ac:dyDescent="0.3">
      <c r="A28" s="40" t="s">
        <v>37</v>
      </c>
      <c r="B28" s="33">
        <v>22</v>
      </c>
      <c r="C28" s="26">
        <f>B28/$B$82</f>
        <v>9.5652173913043481E-2</v>
      </c>
      <c r="D28" s="4">
        <v>1</v>
      </c>
      <c r="E28" s="32"/>
      <c r="F28" s="63" t="s">
        <v>27</v>
      </c>
      <c r="G28" s="64">
        <v>23</v>
      </c>
      <c r="H28" s="65">
        <f>G28/G$37</f>
        <v>0.1</v>
      </c>
      <c r="I28" s="29"/>
    </row>
    <row r="29" spans="1:16" ht="15.75" thickBot="1" x14ac:dyDescent="0.3">
      <c r="A29" s="40" t="s">
        <v>38</v>
      </c>
      <c r="B29" s="33">
        <v>17</v>
      </c>
      <c r="C29" s="26">
        <f>B29/$B$82</f>
        <v>7.3913043478260873E-2</v>
      </c>
      <c r="D29" s="4">
        <v>2</v>
      </c>
      <c r="F29" s="57" t="s">
        <v>26</v>
      </c>
      <c r="G29" s="55">
        <v>3</v>
      </c>
      <c r="H29" s="58">
        <f t="shared" ref="H29:H37" si="4">G29/G$37</f>
        <v>1.3043478260869565E-2</v>
      </c>
      <c r="I29" s="30"/>
    </row>
    <row r="30" spans="1:16" ht="15.75" thickBot="1" x14ac:dyDescent="0.3">
      <c r="A30" s="40" t="s">
        <v>39</v>
      </c>
      <c r="B30" s="33">
        <v>15</v>
      </c>
      <c r="C30" s="26">
        <f>B30/$B$82</f>
        <v>6.5217391304347824E-2</v>
      </c>
      <c r="D30" s="4">
        <v>3</v>
      </c>
      <c r="F30" s="57" t="s">
        <v>29</v>
      </c>
      <c r="G30" s="55">
        <v>12</v>
      </c>
      <c r="H30" s="58">
        <f t="shared" si="4"/>
        <v>5.2173913043478258E-2</v>
      </c>
      <c r="I30" s="30"/>
    </row>
    <row r="31" spans="1:16" ht="15.75" thickBot="1" x14ac:dyDescent="0.3">
      <c r="A31" s="40" t="s">
        <v>40</v>
      </c>
      <c r="B31" s="33">
        <v>14</v>
      </c>
      <c r="C31" s="26">
        <f>B31/$B$82</f>
        <v>6.0869565217391307E-2</v>
      </c>
      <c r="D31" s="4">
        <v>4</v>
      </c>
      <c r="F31" s="57" t="s">
        <v>13</v>
      </c>
      <c r="G31" s="55">
        <v>20</v>
      </c>
      <c r="H31" s="58">
        <f t="shared" si="4"/>
        <v>8.6956521739130432E-2</v>
      </c>
      <c r="I31" s="30"/>
    </row>
    <row r="32" spans="1:16" ht="15.75" thickBot="1" x14ac:dyDescent="0.3">
      <c r="A32" s="40" t="s">
        <v>41</v>
      </c>
      <c r="B32" s="33">
        <v>11</v>
      </c>
      <c r="C32" s="26">
        <f>B32/$B$82</f>
        <v>4.7826086956521741E-2</v>
      </c>
      <c r="D32" s="4">
        <v>5</v>
      </c>
      <c r="F32" s="57" t="s">
        <v>14</v>
      </c>
      <c r="G32" s="55">
        <v>5</v>
      </c>
      <c r="H32" s="58">
        <f t="shared" si="4"/>
        <v>2.1739130434782608E-2</v>
      </c>
      <c r="I32" s="30"/>
    </row>
    <row r="33" spans="1:13" ht="15.75" thickBot="1" x14ac:dyDescent="0.3">
      <c r="A33" s="40" t="s">
        <v>42</v>
      </c>
      <c r="B33" s="33">
        <v>10</v>
      </c>
      <c r="C33" s="26">
        <f>B33/$B$82</f>
        <v>4.3478260869565216E-2</v>
      </c>
      <c r="D33" s="4">
        <v>6</v>
      </c>
      <c r="F33" s="57" t="s">
        <v>30</v>
      </c>
      <c r="G33" s="55">
        <v>11</v>
      </c>
      <c r="H33" s="58">
        <f t="shared" si="4"/>
        <v>4.7826086956521741E-2</v>
      </c>
      <c r="I33" s="30"/>
    </row>
    <row r="34" spans="1:13" ht="15.75" thickBot="1" x14ac:dyDescent="0.3">
      <c r="A34" s="40" t="s">
        <v>43</v>
      </c>
      <c r="B34" s="33">
        <v>9</v>
      </c>
      <c r="C34" s="26">
        <f>B34/$B$82</f>
        <v>3.9130434782608699E-2</v>
      </c>
      <c r="D34" s="4">
        <v>7</v>
      </c>
      <c r="F34" s="72" t="s">
        <v>31</v>
      </c>
      <c r="G34" s="73">
        <v>47</v>
      </c>
      <c r="H34" s="74">
        <f t="shared" si="4"/>
        <v>0.20434782608695654</v>
      </c>
      <c r="I34" s="30"/>
    </row>
    <row r="35" spans="1:13" ht="15.75" thickBot="1" x14ac:dyDescent="0.3">
      <c r="A35" s="40" t="s">
        <v>44</v>
      </c>
      <c r="B35" s="33">
        <v>9</v>
      </c>
      <c r="C35" s="26">
        <f>B35/$B$82</f>
        <v>3.9130434782608699E-2</v>
      </c>
      <c r="D35" s="4">
        <v>8</v>
      </c>
      <c r="F35" s="69" t="s">
        <v>32</v>
      </c>
      <c r="G35" s="70">
        <v>97</v>
      </c>
      <c r="H35" s="71">
        <f t="shared" si="4"/>
        <v>0.42173913043478262</v>
      </c>
      <c r="I35" s="30"/>
    </row>
    <row r="36" spans="1:13" ht="15.75" thickBot="1" x14ac:dyDescent="0.3">
      <c r="A36" s="40" t="s">
        <v>45</v>
      </c>
      <c r="B36" s="33">
        <v>9</v>
      </c>
      <c r="C36" s="26">
        <f>B36/$B$82</f>
        <v>3.9130434782608699E-2</v>
      </c>
      <c r="D36" s="4">
        <v>9</v>
      </c>
      <c r="F36" s="59" t="s">
        <v>93</v>
      </c>
      <c r="G36" s="56">
        <v>12</v>
      </c>
      <c r="H36" s="58">
        <f t="shared" si="4"/>
        <v>5.2173913043478258E-2</v>
      </c>
      <c r="I36" s="30"/>
    </row>
    <row r="37" spans="1:13" ht="15.75" thickBot="1" x14ac:dyDescent="0.3">
      <c r="A37" s="40" t="s">
        <v>46</v>
      </c>
      <c r="B37" s="33">
        <v>6</v>
      </c>
      <c r="C37" s="26">
        <f>B37/$B$82</f>
        <v>2.6086956521739129E-2</v>
      </c>
      <c r="D37" s="4">
        <v>10</v>
      </c>
      <c r="F37" s="60" t="s">
        <v>33</v>
      </c>
      <c r="G37" s="61">
        <f>SUM(G28:G36)</f>
        <v>230</v>
      </c>
      <c r="H37" s="62">
        <f t="shared" si="4"/>
        <v>1</v>
      </c>
      <c r="I37" s="30"/>
    </row>
    <row r="38" spans="1:13" ht="15.75" thickBot="1" x14ac:dyDescent="0.3">
      <c r="A38" s="40" t="s">
        <v>47</v>
      </c>
      <c r="B38" s="33">
        <v>6</v>
      </c>
      <c r="C38" s="26">
        <f>B38/$B$82</f>
        <v>2.6086956521739129E-2</v>
      </c>
      <c r="D38" s="4">
        <v>11</v>
      </c>
    </row>
    <row r="39" spans="1:13" ht="15.75" thickBot="1" x14ac:dyDescent="0.3">
      <c r="A39" s="40" t="s">
        <v>48</v>
      </c>
      <c r="B39" s="33">
        <v>6</v>
      </c>
      <c r="C39" s="26">
        <f>B39/$B$82</f>
        <v>2.6086956521739129E-2</v>
      </c>
      <c r="D39" s="4">
        <v>12</v>
      </c>
      <c r="F39" s="49"/>
      <c r="G39" s="49"/>
      <c r="H39" s="49"/>
      <c r="I39" s="49"/>
      <c r="J39" s="49"/>
      <c r="K39" s="50"/>
      <c r="L39" s="49"/>
    </row>
    <row r="40" spans="1:13" ht="15.75" thickBot="1" x14ac:dyDescent="0.3">
      <c r="A40" s="40" t="s">
        <v>49</v>
      </c>
      <c r="B40" s="33">
        <v>4</v>
      </c>
      <c r="C40" s="26">
        <f>B40/$B$82</f>
        <v>1.7391304347826087E-2</v>
      </c>
      <c r="D40" s="4">
        <v>13</v>
      </c>
      <c r="F40" s="51"/>
      <c r="G40" s="51"/>
      <c r="H40" s="51"/>
      <c r="I40" s="51"/>
      <c r="J40" s="51"/>
      <c r="K40" s="52"/>
      <c r="L40" s="51"/>
      <c r="M40" s="51"/>
    </row>
    <row r="41" spans="1:13" ht="15.75" thickBot="1" x14ac:dyDescent="0.3">
      <c r="A41" s="40" t="s">
        <v>50</v>
      </c>
      <c r="B41" s="33">
        <v>4</v>
      </c>
      <c r="C41" s="26">
        <f>B41/$B$82</f>
        <v>1.7391304347826087E-2</v>
      </c>
      <c r="D41" s="4">
        <v>14</v>
      </c>
      <c r="F41" s="53"/>
      <c r="G41" s="53"/>
      <c r="H41" s="53"/>
      <c r="I41" s="53"/>
      <c r="J41" s="53"/>
      <c r="K41" s="53"/>
      <c r="L41" s="53"/>
    </row>
    <row r="42" spans="1:13" ht="15.75" thickBot="1" x14ac:dyDescent="0.3">
      <c r="A42" s="40" t="s">
        <v>51</v>
      </c>
      <c r="B42" s="33">
        <v>4</v>
      </c>
      <c r="C42" s="26">
        <f>B42/$B$82</f>
        <v>1.7391304347826087E-2</v>
      </c>
      <c r="D42" s="4">
        <v>15</v>
      </c>
      <c r="F42" s="53"/>
      <c r="G42" s="53"/>
      <c r="H42" s="53"/>
      <c r="I42" s="53"/>
      <c r="J42" s="53"/>
      <c r="K42" s="53"/>
      <c r="L42" s="54"/>
    </row>
    <row r="43" spans="1:13" ht="15.75" thickBot="1" x14ac:dyDescent="0.3">
      <c r="A43" s="40" t="s">
        <v>52</v>
      </c>
      <c r="B43" s="33">
        <v>3</v>
      </c>
      <c r="C43" s="26">
        <f>B43/$B$82</f>
        <v>1.3043478260869565E-2</v>
      </c>
      <c r="D43" s="4">
        <v>16</v>
      </c>
    </row>
    <row r="44" spans="1:13" ht="15.75" thickBot="1" x14ac:dyDescent="0.3">
      <c r="A44" s="40" t="s">
        <v>53</v>
      </c>
      <c r="B44" s="33">
        <v>3</v>
      </c>
      <c r="C44" s="26">
        <f>B44/$B$82</f>
        <v>1.3043478260869565E-2</v>
      </c>
      <c r="D44" s="4">
        <v>17</v>
      </c>
    </row>
    <row r="45" spans="1:13" ht="15.75" thickBot="1" x14ac:dyDescent="0.3">
      <c r="A45" s="40" t="s">
        <v>54</v>
      </c>
      <c r="B45" s="33">
        <v>3</v>
      </c>
      <c r="C45" s="26">
        <f>B45/$B$82</f>
        <v>1.3043478260869565E-2</v>
      </c>
      <c r="D45" s="4">
        <v>18</v>
      </c>
    </row>
    <row r="46" spans="1:13" ht="15.75" thickBot="1" x14ac:dyDescent="0.3">
      <c r="A46" s="40" t="s">
        <v>55</v>
      </c>
      <c r="B46" s="33">
        <v>3</v>
      </c>
      <c r="C46" s="26">
        <f>B46/$B$82</f>
        <v>1.3043478260869565E-2</v>
      </c>
      <c r="D46" s="4">
        <v>19</v>
      </c>
    </row>
    <row r="47" spans="1:13" ht="15.75" thickBot="1" x14ac:dyDescent="0.3">
      <c r="A47" s="40" t="s">
        <v>56</v>
      </c>
      <c r="B47" s="33">
        <v>3</v>
      </c>
      <c r="C47" s="26">
        <f>B47/$B$82</f>
        <v>1.3043478260869565E-2</v>
      </c>
      <c r="D47" s="4">
        <v>20</v>
      </c>
    </row>
    <row r="48" spans="1:13" ht="15.75" thickBot="1" x14ac:dyDescent="0.3">
      <c r="A48" s="40" t="s">
        <v>57</v>
      </c>
      <c r="B48" s="33">
        <v>3</v>
      </c>
      <c r="C48" s="26">
        <f>B48/$B$82</f>
        <v>1.3043478260869565E-2</v>
      </c>
      <c r="D48" s="4">
        <v>21</v>
      </c>
    </row>
    <row r="49" spans="1:4" ht="15.75" thickBot="1" x14ac:dyDescent="0.3">
      <c r="A49" s="40" t="s">
        <v>58</v>
      </c>
      <c r="B49" s="33">
        <v>3</v>
      </c>
      <c r="C49" s="26">
        <f>B49/$B$82</f>
        <v>1.3043478260869565E-2</v>
      </c>
      <c r="D49" s="4">
        <v>22</v>
      </c>
    </row>
    <row r="50" spans="1:4" ht="15.75" thickBot="1" x14ac:dyDescent="0.3">
      <c r="A50" s="40" t="s">
        <v>59</v>
      </c>
      <c r="B50" s="33">
        <v>3</v>
      </c>
      <c r="C50" s="26">
        <f>B50/$B$82</f>
        <v>1.3043478260869565E-2</v>
      </c>
      <c r="D50" s="4">
        <v>23</v>
      </c>
    </row>
    <row r="51" spans="1:4" ht="15.75" thickBot="1" x14ac:dyDescent="0.3">
      <c r="A51" s="40" t="s">
        <v>60</v>
      </c>
      <c r="B51" s="33">
        <v>3</v>
      </c>
      <c r="C51" s="26">
        <f>B51/$B$82</f>
        <v>1.3043478260869565E-2</v>
      </c>
      <c r="D51" s="4">
        <v>24</v>
      </c>
    </row>
    <row r="52" spans="1:4" ht="15.75" thickBot="1" x14ac:dyDescent="0.3">
      <c r="A52" s="40" t="s">
        <v>61</v>
      </c>
      <c r="B52" s="33">
        <v>3</v>
      </c>
      <c r="C52" s="26">
        <f>B52/$B$82</f>
        <v>1.3043478260869565E-2</v>
      </c>
      <c r="D52" s="4">
        <v>25</v>
      </c>
    </row>
    <row r="53" spans="1:4" ht="15.75" thickBot="1" x14ac:dyDescent="0.3">
      <c r="A53" s="40" t="s">
        <v>62</v>
      </c>
      <c r="B53" s="33">
        <v>3</v>
      </c>
      <c r="C53" s="26">
        <f>B53/$B$82</f>
        <v>1.3043478260869565E-2</v>
      </c>
      <c r="D53" s="4">
        <v>26</v>
      </c>
    </row>
    <row r="54" spans="1:4" ht="15.75" thickBot="1" x14ac:dyDescent="0.3">
      <c r="A54" s="40" t="s">
        <v>63</v>
      </c>
      <c r="B54" s="33">
        <v>3</v>
      </c>
      <c r="C54" s="26">
        <f>B54/$B$82</f>
        <v>1.3043478260869565E-2</v>
      </c>
      <c r="D54" s="4">
        <v>27</v>
      </c>
    </row>
    <row r="55" spans="1:4" ht="15.75" thickBot="1" x14ac:dyDescent="0.3">
      <c r="A55" s="40" t="s">
        <v>64</v>
      </c>
      <c r="B55" s="33">
        <v>2</v>
      </c>
      <c r="C55" s="26">
        <f>B55/$B$82</f>
        <v>8.6956521739130436E-3</v>
      </c>
      <c r="D55" s="4">
        <v>28</v>
      </c>
    </row>
    <row r="56" spans="1:4" ht="15.75" thickBot="1" x14ac:dyDescent="0.3">
      <c r="A56" s="40" t="s">
        <v>65</v>
      </c>
      <c r="B56" s="33">
        <v>2</v>
      </c>
      <c r="C56" s="26">
        <f>B56/$B$82</f>
        <v>8.6956521739130436E-3</v>
      </c>
      <c r="D56" s="4">
        <v>29</v>
      </c>
    </row>
    <row r="57" spans="1:4" ht="15.75" thickBot="1" x14ac:dyDescent="0.3">
      <c r="A57" s="40" t="s">
        <v>66</v>
      </c>
      <c r="B57" s="33">
        <v>2</v>
      </c>
      <c r="C57" s="26">
        <f>B57/$B$82</f>
        <v>8.6956521739130436E-3</v>
      </c>
      <c r="D57" s="4">
        <v>30</v>
      </c>
    </row>
    <row r="58" spans="1:4" ht="15.75" thickBot="1" x14ac:dyDescent="0.3">
      <c r="A58" s="40" t="s">
        <v>67</v>
      </c>
      <c r="B58" s="33">
        <v>2</v>
      </c>
      <c r="C58" s="26">
        <f>B58/$B$82</f>
        <v>8.6956521739130436E-3</v>
      </c>
      <c r="D58" s="4">
        <v>31</v>
      </c>
    </row>
    <row r="59" spans="1:4" ht="15.75" thickBot="1" x14ac:dyDescent="0.3">
      <c r="A59" s="40" t="s">
        <v>68</v>
      </c>
      <c r="B59" s="33">
        <v>2</v>
      </c>
      <c r="C59" s="26">
        <f>B59/$B$82</f>
        <v>8.6956521739130436E-3</v>
      </c>
      <c r="D59" s="4">
        <v>32</v>
      </c>
    </row>
    <row r="60" spans="1:4" ht="15.75" thickBot="1" x14ac:dyDescent="0.3">
      <c r="A60" s="40" t="s">
        <v>69</v>
      </c>
      <c r="B60" s="33">
        <v>2</v>
      </c>
      <c r="C60" s="26">
        <f>B60/$B$82</f>
        <v>8.6956521739130436E-3</v>
      </c>
      <c r="D60" s="4">
        <v>33</v>
      </c>
    </row>
    <row r="61" spans="1:4" ht="15.75" thickBot="1" x14ac:dyDescent="0.3">
      <c r="A61" s="40" t="s">
        <v>70</v>
      </c>
      <c r="B61" s="33">
        <v>2</v>
      </c>
      <c r="C61" s="26">
        <f>B61/$B$82</f>
        <v>8.6956521739130436E-3</v>
      </c>
      <c r="D61" s="4">
        <v>34</v>
      </c>
    </row>
    <row r="62" spans="1:4" ht="15.75" thickBot="1" x14ac:dyDescent="0.3">
      <c r="A62" s="40" t="s">
        <v>71</v>
      </c>
      <c r="B62" s="33">
        <v>2</v>
      </c>
      <c r="C62" s="26">
        <f>B62/$B$82</f>
        <v>8.6956521739130436E-3</v>
      </c>
      <c r="D62" s="4">
        <v>35</v>
      </c>
    </row>
    <row r="63" spans="1:4" ht="15.75" thickBot="1" x14ac:dyDescent="0.3">
      <c r="A63" s="40" t="s">
        <v>72</v>
      </c>
      <c r="B63" s="33">
        <v>2</v>
      </c>
      <c r="C63" s="26">
        <f>B63/$B$82</f>
        <v>8.6956521739130436E-3</v>
      </c>
      <c r="D63" s="4">
        <v>36</v>
      </c>
    </row>
    <row r="64" spans="1:4" ht="15.75" thickBot="1" x14ac:dyDescent="0.3">
      <c r="A64" s="40" t="s">
        <v>73</v>
      </c>
      <c r="B64" s="33">
        <v>2</v>
      </c>
      <c r="C64" s="26">
        <f>B64/$B$82</f>
        <v>8.6956521739130436E-3</v>
      </c>
      <c r="D64" s="4">
        <v>37</v>
      </c>
    </row>
    <row r="65" spans="1:4" ht="15.75" thickBot="1" x14ac:dyDescent="0.3">
      <c r="A65" s="40" t="s">
        <v>74</v>
      </c>
      <c r="B65" s="33">
        <v>1</v>
      </c>
      <c r="C65" s="26">
        <f>B65/$B$82</f>
        <v>4.3478260869565218E-3</v>
      </c>
      <c r="D65" s="4">
        <v>38</v>
      </c>
    </row>
    <row r="66" spans="1:4" ht="15.75" thickBot="1" x14ac:dyDescent="0.3">
      <c r="A66" s="40" t="s">
        <v>75</v>
      </c>
      <c r="B66" s="33">
        <v>1</v>
      </c>
      <c r="C66" s="26">
        <f>B66/$B$82</f>
        <v>4.3478260869565218E-3</v>
      </c>
      <c r="D66" s="4">
        <v>39</v>
      </c>
    </row>
    <row r="67" spans="1:4" ht="15.75" thickBot="1" x14ac:dyDescent="0.3">
      <c r="A67" s="40" t="s">
        <v>76</v>
      </c>
      <c r="B67" s="33">
        <v>1</v>
      </c>
      <c r="C67" s="26">
        <f>B67/$B$82</f>
        <v>4.3478260869565218E-3</v>
      </c>
      <c r="D67" s="4">
        <v>40</v>
      </c>
    </row>
    <row r="68" spans="1:4" ht="15.75" thickBot="1" x14ac:dyDescent="0.3">
      <c r="A68" s="40" t="s">
        <v>77</v>
      </c>
      <c r="B68" s="33">
        <v>1</v>
      </c>
      <c r="C68" s="26">
        <f>B68/$B$82</f>
        <v>4.3478260869565218E-3</v>
      </c>
      <c r="D68" s="4">
        <v>41</v>
      </c>
    </row>
    <row r="69" spans="1:4" ht="15.75" thickBot="1" x14ac:dyDescent="0.3">
      <c r="A69" s="40" t="s">
        <v>78</v>
      </c>
      <c r="B69" s="33">
        <v>1</v>
      </c>
      <c r="C69" s="26">
        <f>B69/$B$82</f>
        <v>4.3478260869565218E-3</v>
      </c>
      <c r="D69" s="4">
        <v>42</v>
      </c>
    </row>
    <row r="70" spans="1:4" ht="15.75" thickBot="1" x14ac:dyDescent="0.3">
      <c r="A70" s="40" t="s">
        <v>79</v>
      </c>
      <c r="B70" s="33">
        <v>1</v>
      </c>
      <c r="C70" s="26">
        <f>B70/$B$82</f>
        <v>4.3478260869565218E-3</v>
      </c>
      <c r="D70" s="4">
        <v>43</v>
      </c>
    </row>
    <row r="71" spans="1:4" ht="15.75" thickBot="1" x14ac:dyDescent="0.3">
      <c r="A71" s="40" t="s">
        <v>80</v>
      </c>
      <c r="B71" s="33">
        <v>1</v>
      </c>
      <c r="C71" s="26">
        <f>B71/$B$82</f>
        <v>4.3478260869565218E-3</v>
      </c>
      <c r="D71" s="4">
        <v>44</v>
      </c>
    </row>
    <row r="72" spans="1:4" ht="15.75" thickBot="1" x14ac:dyDescent="0.3">
      <c r="A72" s="40" t="s">
        <v>81</v>
      </c>
      <c r="B72" s="33">
        <v>1</v>
      </c>
      <c r="C72" s="26">
        <f>B72/$B$82</f>
        <v>4.3478260869565218E-3</v>
      </c>
      <c r="D72" s="4">
        <v>45</v>
      </c>
    </row>
    <row r="73" spans="1:4" ht="15.75" thickBot="1" x14ac:dyDescent="0.3">
      <c r="A73" s="40" t="s">
        <v>82</v>
      </c>
      <c r="B73" s="33">
        <v>1</v>
      </c>
      <c r="C73" s="26">
        <f>B73/$B$82</f>
        <v>4.3478260869565218E-3</v>
      </c>
      <c r="D73" s="4">
        <v>46</v>
      </c>
    </row>
    <row r="74" spans="1:4" ht="15.75" thickBot="1" x14ac:dyDescent="0.3">
      <c r="A74" s="40" t="s">
        <v>83</v>
      </c>
      <c r="B74" s="33">
        <v>1</v>
      </c>
      <c r="C74" s="26">
        <f>B74/$B$82</f>
        <v>4.3478260869565218E-3</v>
      </c>
      <c r="D74" s="4">
        <v>47</v>
      </c>
    </row>
    <row r="75" spans="1:4" ht="15.75" thickBot="1" x14ac:dyDescent="0.3">
      <c r="A75" s="40" t="s">
        <v>84</v>
      </c>
      <c r="B75" s="33">
        <v>1</v>
      </c>
      <c r="C75" s="26">
        <f>B75/$B$82</f>
        <v>4.3478260869565218E-3</v>
      </c>
      <c r="D75" s="4">
        <v>48</v>
      </c>
    </row>
    <row r="76" spans="1:4" ht="15.75" thickBot="1" x14ac:dyDescent="0.3">
      <c r="A76" s="40" t="s">
        <v>85</v>
      </c>
      <c r="B76" s="33">
        <v>1</v>
      </c>
      <c r="C76" s="26">
        <f>B76/$B$82</f>
        <v>4.3478260869565218E-3</v>
      </c>
      <c r="D76" s="4">
        <v>49</v>
      </c>
    </row>
    <row r="77" spans="1:4" ht="15.75" thickBot="1" x14ac:dyDescent="0.3">
      <c r="A77" s="40" t="s">
        <v>86</v>
      </c>
      <c r="B77" s="33">
        <v>1</v>
      </c>
      <c r="C77" s="26">
        <f>B77/$B$82</f>
        <v>4.3478260869565218E-3</v>
      </c>
      <c r="D77" s="4">
        <v>50</v>
      </c>
    </row>
    <row r="78" spans="1:4" ht="15.75" thickBot="1" x14ac:dyDescent="0.3">
      <c r="A78" s="40" t="s">
        <v>87</v>
      </c>
      <c r="B78" s="33">
        <v>1</v>
      </c>
      <c r="C78" s="26">
        <f>B78/$B$82</f>
        <v>4.3478260869565218E-3</v>
      </c>
      <c r="D78" s="4">
        <v>51</v>
      </c>
    </row>
    <row r="79" spans="1:4" ht="15.75" thickBot="1" x14ac:dyDescent="0.3">
      <c r="A79" s="40" t="s">
        <v>88</v>
      </c>
      <c r="B79" s="33">
        <v>1</v>
      </c>
      <c r="C79" s="26">
        <f>B79/$B$82</f>
        <v>4.3478260869565218E-3</v>
      </c>
      <c r="D79" s="4">
        <v>52</v>
      </c>
    </row>
    <row r="80" spans="1:4" ht="15.75" thickBot="1" x14ac:dyDescent="0.3">
      <c r="A80" s="40" t="s">
        <v>89</v>
      </c>
      <c r="B80" s="33">
        <v>1</v>
      </c>
      <c r="C80" s="26">
        <f>B80/$B$82</f>
        <v>4.3478260869565218E-3</v>
      </c>
      <c r="D80" s="4">
        <v>53</v>
      </c>
    </row>
    <row r="81" spans="1:7" ht="15.75" thickBot="1" x14ac:dyDescent="0.3">
      <c r="A81" s="48" t="s">
        <v>90</v>
      </c>
      <c r="B81" s="33">
        <v>12</v>
      </c>
      <c r="C81" s="26">
        <f>B81/$B$82</f>
        <v>5.2173913043478258E-2</v>
      </c>
      <c r="D81" s="4">
        <v>55</v>
      </c>
      <c r="G81" s="17"/>
    </row>
    <row r="82" spans="1:7" ht="15.75" thickBot="1" x14ac:dyDescent="0.3">
      <c r="A82" s="66" t="s">
        <v>33</v>
      </c>
      <c r="B82" s="67">
        <f>SUM(B28:B81)</f>
        <v>230</v>
      </c>
    </row>
  </sheetData>
  <sortState ref="A28:D86">
    <sortCondition descending="1" ref="B28:B86"/>
    <sortCondition ref="A28:A8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20200823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2020-08-24T15:26:37Z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