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920" windowHeight="7380"/>
  </bookViews>
  <sheets>
    <sheet name="202008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/>
  <c r="H30"/>
  <c r="H31"/>
  <c r="H32"/>
  <c r="H33"/>
  <c r="H34"/>
  <c r="H35"/>
  <c r="H36"/>
  <c r="H37"/>
  <c r="H28"/>
  <c r="B95" l="1"/>
  <c r="C29" l="1"/>
  <c r="C91" l="1"/>
  <c r="C87"/>
  <c r="C83"/>
  <c r="C79"/>
  <c r="C75"/>
  <c r="C71"/>
  <c r="C67"/>
  <c r="C63"/>
  <c r="C59"/>
  <c r="C55"/>
  <c r="C51"/>
  <c r="C47"/>
  <c r="C43"/>
  <c r="C39"/>
  <c r="C35"/>
  <c r="C31"/>
  <c r="C92"/>
  <c r="C84"/>
  <c r="C76"/>
  <c r="C68"/>
  <c r="C60"/>
  <c r="C52"/>
  <c r="C44"/>
  <c r="C40"/>
  <c r="C32"/>
  <c r="C28"/>
  <c r="C94"/>
  <c r="C90"/>
  <c r="C86"/>
  <c r="C82"/>
  <c r="C78"/>
  <c r="C74"/>
  <c r="C70"/>
  <c r="C66"/>
  <c r="C62"/>
  <c r="C58"/>
  <c r="C54"/>
  <c r="C50"/>
  <c r="C46"/>
  <c r="C42"/>
  <c r="C38"/>
  <c r="C34"/>
  <c r="C30"/>
  <c r="C88"/>
  <c r="C80"/>
  <c r="C72"/>
  <c r="C64"/>
  <c r="C56"/>
  <c r="C48"/>
  <c r="C36"/>
  <c r="C95"/>
  <c r="C93"/>
  <c r="C89"/>
  <c r="C85"/>
  <c r="C81"/>
  <c r="C77"/>
  <c r="C73"/>
  <c r="C69"/>
  <c r="C65"/>
  <c r="C61"/>
  <c r="C57"/>
  <c r="C53"/>
  <c r="C49"/>
  <c r="C45"/>
  <c r="C41"/>
  <c r="C37"/>
  <c r="C33"/>
  <c r="E18"/>
  <c r="C22"/>
  <c r="C23" s="1"/>
  <c r="B19" l="1"/>
  <c r="C19"/>
  <c r="A19"/>
  <c r="D19"/>
  <c r="D4"/>
  <c r="D5"/>
  <c r="D6"/>
  <c r="D7"/>
  <c r="D8"/>
  <c r="D9"/>
  <c r="D10"/>
  <c r="D11"/>
  <c r="D3"/>
  <c r="D12" l="1"/>
  <c r="B13" l="1"/>
  <c r="E4"/>
  <c r="E5"/>
  <c r="E6"/>
  <c r="E7"/>
  <c r="E8"/>
  <c r="E9"/>
  <c r="E10"/>
  <c r="E11"/>
  <c r="E3"/>
  <c r="F3" s="1"/>
  <c r="F4" s="1"/>
  <c r="C13"/>
  <c r="F5" l="1"/>
  <c r="F6" s="1"/>
  <c r="F7" s="1"/>
  <c r="F8" s="1"/>
  <c r="F9" s="1"/>
  <c r="F10" s="1"/>
  <c r="F11" s="1"/>
</calcChain>
</file>

<file path=xl/sharedStrings.xml><?xml version="1.0" encoding="utf-8"?>
<sst xmlns="http://schemas.openxmlformats.org/spreadsheetml/2006/main" count="113" uniqueCount="108">
  <si>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</si>
  <si>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</si>
  <si>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</si>
  <si>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</si>
  <si>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</si>
  <si>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</si>
  <si>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</si>
  <si>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</si>
  <si>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</si>
  <si>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</si>
  <si>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</si>
  <si>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</si>
  <si>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</si>
  <si>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</si>
  <si>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</si>
  <si>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</si>
  <si>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</si>
  <si>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</si>
  <si>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UNIVERSITAS</t>
  </si>
  <si>
    <t>DELICIAS SUR</t>
  </si>
  <si>
    <t>LAS FUENTES NORTE</t>
  </si>
  <si>
    <t>DELICIAS NORTE</t>
  </si>
  <si>
    <t>SAGASTA-RUISEÑORES</t>
  </si>
  <si>
    <t>VALDESPARTERA-MONTECANAL</t>
  </si>
  <si>
    <t>HERNAN CORTES</t>
  </si>
  <si>
    <t>SINTOMÁTICOS</t>
  </si>
  <si>
    <t>ASINTOMÁTICOS</t>
  </si>
  <si>
    <t>%  sobre el total</t>
  </si>
  <si>
    <t xml:space="preserve">%  acumulado </t>
  </si>
  <si>
    <t>LETALIDAD</t>
  </si>
  <si>
    <t>MORTALIDAD/10,000</t>
  </si>
  <si>
    <t>Porcentaje</t>
  </si>
  <si>
    <t>SANTA ISABEL</t>
  </si>
  <si>
    <t>ACTUR NORTE</t>
  </si>
  <si>
    <t>ZBS con casos</t>
  </si>
  <si>
    <t>NO IDENTIFICADO</t>
  </si>
  <si>
    <t>TORRE RAMONA</t>
  </si>
  <si>
    <t>REBOLERIA</t>
  </si>
  <si>
    <t>ZONA BÁSICA DE SALUD NO IDENTIFICADA</t>
  </si>
  <si>
    <t>MIRALBUENO-GARRAPINILLOS</t>
  </si>
  <si>
    <t>TAUSTE</t>
  </si>
  <si>
    <t>CALATAYUD URBANA</t>
  </si>
  <si>
    <t>BARBASTRO</t>
  </si>
  <si>
    <t>BORJA</t>
  </si>
  <si>
    <t xml:space="preserve">Distribución por síntomas: </t>
  </si>
  <si>
    <t>CARIÑENA</t>
  </si>
  <si>
    <t>BOMBARDA</t>
  </si>
  <si>
    <t>SAN JOSE NORTE</t>
  </si>
  <si>
    <t>UTEBO</t>
  </si>
  <si>
    <t>ZALFONADA</t>
  </si>
  <si>
    <t>TORRERO LA PAZ</t>
  </si>
  <si>
    <t>VENECIA</t>
  </si>
  <si>
    <t>ALMOZARA</t>
  </si>
  <si>
    <t>CASABLANCA</t>
  </si>
  <si>
    <t>ALCAÑIZ</t>
  </si>
  <si>
    <t>SAN PABLO</t>
  </si>
  <si>
    <t>AVENIDA CATALUÑA</t>
  </si>
  <si>
    <t>MADRE VEDRUNA-MIRAFLORES</t>
  </si>
  <si>
    <t>SECTOR</t>
  </si>
  <si>
    <t>Frequency</t>
  </si>
  <si>
    <t>Percent</t>
  </si>
  <si>
    <t>CALATAYUD</t>
  </si>
  <si>
    <t>ZARAGOZA I</t>
  </si>
  <si>
    <t>ZARAGOZA II</t>
  </si>
  <si>
    <t>ZARAGOZA III</t>
  </si>
  <si>
    <t>SAN JOSE SUR</t>
  </si>
  <si>
    <t>SAN JOSE CENTRO</t>
  </si>
  <si>
    <t>ARRABAL</t>
  </si>
  <si>
    <t>CASPE</t>
  </si>
  <si>
    <t>ACTUR SUR</t>
  </si>
  <si>
    <t>HUESCA CAPITAL Nº 2 (SANTO GRIAL)</t>
  </si>
  <si>
    <t>ROMAREDA - SEMINARIO</t>
  </si>
  <si>
    <t>FUENTES DE EBRO</t>
  </si>
  <si>
    <t>HUESCA CAPITAL Nº 3 (PIRINEOS)</t>
  </si>
  <si>
    <t>PARQUE GOYA</t>
  </si>
  <si>
    <t>INDEPENDENCIA</t>
  </si>
  <si>
    <t>VALDEFIERRO</t>
  </si>
  <si>
    <t>GALLUR</t>
  </si>
  <si>
    <t>ALCORISA</t>
  </si>
  <si>
    <t>TERUEL CENTRO</t>
  </si>
  <si>
    <t>TERUEL ENSANCHE</t>
  </si>
  <si>
    <t>ALFAJARIN</t>
  </si>
  <si>
    <t>MARIA DE HUERVA</t>
  </si>
  <si>
    <t>CALAMOCHA</t>
  </si>
  <si>
    <r>
      <t>Distribución por provincias: 3</t>
    </r>
    <r>
      <rPr>
        <b/>
        <sz val="11"/>
        <color rgb="FFFF0000"/>
        <rFont val="Calibri"/>
        <family val="2"/>
        <scheme val="minor"/>
      </rPr>
      <t xml:space="preserve"> casos confirmados en los que no ha sido posible identificar la provincia</t>
    </r>
  </si>
  <si>
    <t>FRAGA</t>
  </si>
  <si>
    <t>MONZON URBANA</t>
  </si>
  <si>
    <t>JACA</t>
  </si>
  <si>
    <t>SANTA EULALIA DEL CAMPO</t>
  </si>
  <si>
    <t>BINEFAR</t>
  </si>
  <si>
    <t>ALAGON</t>
  </si>
  <si>
    <t>MONZON RURAL</t>
  </si>
  <si>
    <t>EPILA</t>
  </si>
  <si>
    <t>(en blanco)</t>
  </si>
  <si>
    <t>Distribución por edad y sexo: en 1 caso falta información</t>
  </si>
  <si>
    <t>LA ALMUNIA DE DOÑA GODINA</t>
  </si>
  <si>
    <t>ACTUR OESTE</t>
  </si>
  <si>
    <t>HUESCA CAPITAL Nº 1 (PERPETUO SOCORRO)</t>
  </si>
  <si>
    <t>HUESCA RURAL</t>
  </si>
  <si>
    <t>UTRILLAS</t>
  </si>
  <si>
    <t>FERNANDO EL CATOLICO</t>
  </si>
  <si>
    <t>VILLARROYA DE LA SIERRA</t>
  </si>
  <si>
    <t>BIESCAS-VALLE DE TENA</t>
  </si>
  <si>
    <t>ILLUECA</t>
  </si>
  <si>
    <t>MORATA DE JALON</t>
  </si>
  <si>
    <t>SOS DEL REY CATOLICO</t>
  </si>
  <si>
    <t>VALDERROBRES</t>
  </si>
  <si>
    <r>
      <t>Distribución por Zona Básica de Salud (ZBS): 19</t>
    </r>
    <r>
      <rPr>
        <b/>
        <sz val="11"/>
        <color rgb="FFFF0000"/>
        <rFont val="Calibri"/>
        <family val="2"/>
        <scheme val="minor"/>
      </rPr>
      <t xml:space="preserve"> casos confirmados en los que no se ha podido identificar la zona básica de salud.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</si>
</sst>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4A7AC9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8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/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9" fontId="3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4" fillId="0" borderId="0" xfId="0" applyFont="1"/>
    <xf numFmtId="9" fontId="3" fillId="4" borderId="1" xfId="1" applyFont="1" applyFill="1" applyBorder="1"/>
    <xf numFmtId="0" fontId="0" fillId="0" borderId="0" xfId="0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center" vertical="center"/>
    </xf>
    <xf numFmtId="10" fontId="0" fillId="0" borderId="6" xfId="1" applyNumberFormat="1" applyFont="1" applyBorder="1"/>
    <xf numFmtId="164" fontId="0" fillId="0" borderId="1" xfId="1" applyNumberFormat="1" applyFont="1" applyBorder="1"/>
    <xf numFmtId="0" fontId="3" fillId="0" borderId="0" xfId="0" applyFont="1"/>
    <xf numFmtId="164" fontId="7" fillId="2" borderId="3" xfId="1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0" fontId="8" fillId="0" borderId="0" xfId="0" applyNumberFormat="1" applyFont="1" applyBorder="1" applyAlignment="1">
      <alignment horizontal="right" vertical="center" wrapText="1"/>
    </xf>
    <xf numFmtId="164" fontId="9" fillId="6" borderId="1" xfId="1" applyNumberFormat="1" applyFont="1" applyFill="1" applyBorder="1"/>
    <xf numFmtId="0" fontId="5" fillId="0" borderId="5" xfId="0" applyFont="1" applyBorder="1"/>
    <xf numFmtId="10" fontId="0" fillId="0" borderId="0" xfId="0" applyNumberFormat="1"/>
    <xf numFmtId="0" fontId="10" fillId="7" borderId="12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0" fontId="12" fillId="0" borderId="14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left"/>
    </xf>
    <xf numFmtId="0" fontId="3" fillId="8" borderId="15" xfId="0" applyNumberFormat="1" applyFont="1" applyFill="1" applyBorder="1"/>
    <xf numFmtId="0" fontId="1" fillId="5" borderId="10" xfId="0" applyFont="1" applyFill="1" applyBorder="1" applyAlignment="1">
      <alignment horizontal="center" vertical="center"/>
    </xf>
    <xf numFmtId="0" fontId="0" fillId="0" borderId="11" xfId="0" applyBorder="1" applyAlignment="1"/>
    <xf numFmtId="0" fontId="0" fillId="0" borderId="2" xfId="0" applyBorder="1" applyAlignment="1"/>
    <xf numFmtId="10" fontId="1" fillId="2" borderId="10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/>
    <xf numFmtId="2" fontId="0" fillId="0" borderId="2" xfId="0" applyNumberFormat="1" applyBorder="1" applyAlignment="1"/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topLeftCell="A85" workbookViewId="0">
      <selection activeCell="D22" sqref="D22"/>
    </sheetView>
  </sheetViews>
  <sheetFormatPr baseColWidth="10" defaultColWidth="9.140625" defaultRowHeight="1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3.28515625" customWidth="1"/>
    <col min="6" max="6" width="19.5703125" bestFit="1" customWidth="1"/>
  </cols>
  <sheetData>
    <row r="1" spans="1:6" ht="15.75" thickBot="1">
      <c r="A1" s="18" t="s">
        <v>94</v>
      </c>
    </row>
    <row r="2" spans="1:6" ht="15" customHeight="1" thickBot="1">
      <c r="A2" s="19" t="s">
        <v>0</v>
      </c>
      <c r="B2" s="20" t="s">
        <v>1</v>
      </c>
      <c r="C2" s="20" t="s">
        <v>2</v>
      </c>
      <c r="D2" s="20" t="s">
        <v>3</v>
      </c>
      <c r="E2" s="21" t="s">
        <v>27</v>
      </c>
      <c r="F2" s="21" t="s">
        <v>28</v>
      </c>
    </row>
    <row r="3" spans="1:6" ht="15" customHeight="1" thickBot="1">
      <c r="A3" s="1" t="s">
        <v>4</v>
      </c>
      <c r="B3" s="40">
        <v>0</v>
      </c>
      <c r="C3" s="41">
        <v>1</v>
      </c>
      <c r="D3" s="13">
        <f>B3+C3</f>
        <v>1</v>
      </c>
      <c r="E3" s="27">
        <f>D3/$D$12</f>
        <v>2.8901734104046241E-3</v>
      </c>
      <c r="F3" s="6">
        <f>E3</f>
        <v>2.8901734104046241E-3</v>
      </c>
    </row>
    <row r="4" spans="1:6" ht="15" customHeight="1" thickBot="1">
      <c r="A4" s="1" t="s">
        <v>5</v>
      </c>
      <c r="B4" s="42">
        <v>21</v>
      </c>
      <c r="C4" s="43">
        <v>25</v>
      </c>
      <c r="D4" s="13">
        <f t="shared" ref="D4:D11" si="0">B4+C4</f>
        <v>46</v>
      </c>
      <c r="E4" s="27">
        <f t="shared" ref="E4:E11" si="1">D4/$D$12</f>
        <v>0.13294797687861271</v>
      </c>
      <c r="F4" s="6">
        <f>F3+E4</f>
        <v>0.13583815028901733</v>
      </c>
    </row>
    <row r="5" spans="1:6" ht="15" customHeight="1" thickBot="1">
      <c r="A5" s="1" t="s">
        <v>6</v>
      </c>
      <c r="B5" s="42">
        <v>20</v>
      </c>
      <c r="C5" s="43">
        <v>22</v>
      </c>
      <c r="D5" s="13">
        <f t="shared" si="0"/>
        <v>42</v>
      </c>
      <c r="E5" s="27">
        <f t="shared" si="1"/>
        <v>0.12138728323699421</v>
      </c>
      <c r="F5" s="6">
        <f>F4+E5</f>
        <v>0.25722543352601157</v>
      </c>
    </row>
    <row r="6" spans="1:6" ht="15" customHeight="1" thickBot="1">
      <c r="A6" s="1" t="s">
        <v>7</v>
      </c>
      <c r="B6" s="42">
        <v>23</v>
      </c>
      <c r="C6" s="43">
        <v>35</v>
      </c>
      <c r="D6" s="13">
        <f t="shared" si="0"/>
        <v>58</v>
      </c>
      <c r="E6" s="27">
        <f t="shared" si="1"/>
        <v>0.16763005780346821</v>
      </c>
      <c r="F6" s="14">
        <f t="shared" ref="F6:F11" si="2">F5+E6</f>
        <v>0.42485549132947975</v>
      </c>
    </row>
    <row r="7" spans="1:6" ht="15" customHeight="1" thickBot="1">
      <c r="A7" s="1" t="s">
        <v>8</v>
      </c>
      <c r="B7" s="42">
        <v>23</v>
      </c>
      <c r="C7" s="43">
        <v>19</v>
      </c>
      <c r="D7" s="13">
        <f t="shared" si="0"/>
        <v>42</v>
      </c>
      <c r="E7" s="27">
        <f t="shared" si="1"/>
        <v>0.12138728323699421</v>
      </c>
      <c r="F7" s="14">
        <f t="shared" si="2"/>
        <v>0.54624277456647397</v>
      </c>
    </row>
    <row r="8" spans="1:6" ht="15" customHeight="1" thickBot="1">
      <c r="A8" s="1" t="s">
        <v>9</v>
      </c>
      <c r="B8" s="42">
        <v>24</v>
      </c>
      <c r="C8" s="43">
        <v>29</v>
      </c>
      <c r="D8" s="13">
        <f t="shared" si="0"/>
        <v>53</v>
      </c>
      <c r="E8" s="27">
        <f t="shared" si="1"/>
        <v>0.15317919075144509</v>
      </c>
      <c r="F8" s="6">
        <f t="shared" si="2"/>
        <v>0.699421965317919</v>
      </c>
    </row>
    <row r="9" spans="1:6" ht="15" customHeight="1" thickBot="1">
      <c r="A9" s="1" t="s">
        <v>10</v>
      </c>
      <c r="B9" s="42">
        <v>21</v>
      </c>
      <c r="C9" s="43">
        <v>21</v>
      </c>
      <c r="D9" s="13">
        <f t="shared" si="0"/>
        <v>42</v>
      </c>
      <c r="E9" s="27">
        <f t="shared" si="1"/>
        <v>0.12138728323699421</v>
      </c>
      <c r="F9" s="6">
        <f t="shared" si="2"/>
        <v>0.82080924855491322</v>
      </c>
    </row>
    <row r="10" spans="1:6" ht="15" customHeight="1" thickBot="1">
      <c r="A10" s="1" t="s">
        <v>11</v>
      </c>
      <c r="B10" s="42">
        <v>13</v>
      </c>
      <c r="C10" s="43">
        <v>12</v>
      </c>
      <c r="D10" s="13">
        <f t="shared" si="0"/>
        <v>25</v>
      </c>
      <c r="E10" s="27">
        <f t="shared" si="1"/>
        <v>7.2254335260115612E-2</v>
      </c>
      <c r="F10" s="6">
        <f t="shared" si="2"/>
        <v>0.89306358381502882</v>
      </c>
    </row>
    <row r="11" spans="1:6" ht="15" customHeight="1" thickBot="1">
      <c r="A11" s="1" t="s">
        <v>12</v>
      </c>
      <c r="B11" s="42">
        <v>13</v>
      </c>
      <c r="C11" s="43">
        <v>24</v>
      </c>
      <c r="D11" s="13">
        <f t="shared" si="0"/>
        <v>37</v>
      </c>
      <c r="E11" s="32">
        <f t="shared" si="1"/>
        <v>0.1069364161849711</v>
      </c>
      <c r="F11" s="6">
        <f t="shared" si="2"/>
        <v>0.99999999999999989</v>
      </c>
    </row>
    <row r="12" spans="1:6" ht="15" customHeight="1" thickBot="1">
      <c r="A12" s="2"/>
      <c r="B12" s="37">
        <v>158</v>
      </c>
      <c r="C12" s="37">
        <v>188</v>
      </c>
      <c r="D12" s="12">
        <f>SUM(D3:D11)</f>
        <v>346</v>
      </c>
    </row>
    <row r="13" spans="1:6" ht="15" customHeight="1">
      <c r="A13" s="8"/>
      <c r="B13" s="11">
        <f>B12/D12</f>
        <v>0.45664739884393063</v>
      </c>
      <c r="C13" s="11">
        <f>C12/D12</f>
        <v>0.54335260115606931</v>
      </c>
      <c r="D13" s="9"/>
    </row>
    <row r="14" spans="1:6" ht="15" customHeight="1">
      <c r="A14" s="8"/>
      <c r="B14" s="11"/>
      <c r="C14" s="11"/>
      <c r="D14" s="9"/>
    </row>
    <row r="15" spans="1:6" ht="15" customHeight="1">
      <c r="A15" s="10"/>
      <c r="B15" s="10"/>
      <c r="C15" s="10"/>
      <c r="D15" s="10"/>
    </row>
    <row r="16" spans="1:6" ht="15" customHeight="1" thickBot="1">
      <c r="A16" s="18" t="s">
        <v>84</v>
      </c>
    </row>
    <row r="17" spans="1:9" ht="15.75" thickBot="1">
      <c r="A17" s="22" t="s">
        <v>13</v>
      </c>
      <c r="B17" s="20" t="s">
        <v>14</v>
      </c>
      <c r="C17" s="20" t="s">
        <v>15</v>
      </c>
      <c r="D17" s="20" t="s">
        <v>35</v>
      </c>
      <c r="E17" s="20" t="s">
        <v>3</v>
      </c>
      <c r="G17" s="51" t="s">
        <v>29</v>
      </c>
      <c r="H17" s="52"/>
      <c r="I17" s="53"/>
    </row>
    <row r="18" spans="1:9" ht="15.75" thickBot="1">
      <c r="A18" s="46">
        <v>58</v>
      </c>
      <c r="B18" s="47">
        <v>24</v>
      </c>
      <c r="C18" s="47">
        <v>262</v>
      </c>
      <c r="D18" s="48">
        <v>3</v>
      </c>
      <c r="E18" s="3">
        <f>SUM(A18:D18)</f>
        <v>347</v>
      </c>
      <c r="G18" s="54">
        <v>4.8000000000000001E-2</v>
      </c>
      <c r="H18" s="52"/>
      <c r="I18" s="53"/>
    </row>
    <row r="19" spans="1:9" ht="15.75" thickBot="1">
      <c r="A19" s="29">
        <f>A18/$E$18</f>
        <v>0.16714697406340057</v>
      </c>
      <c r="B19" s="29">
        <f t="shared" ref="B19:D19" si="3">B18/$E$18</f>
        <v>6.9164265129683003E-2</v>
      </c>
      <c r="C19" s="29">
        <f t="shared" si="3"/>
        <v>0.75504322766570608</v>
      </c>
      <c r="D19" s="29">
        <f t="shared" si="3"/>
        <v>8.6455331412103754E-3</v>
      </c>
      <c r="E19" s="3"/>
    </row>
    <row r="20" spans="1:9" ht="15.75" thickBot="1">
      <c r="G20" s="51" t="s">
        <v>30</v>
      </c>
      <c r="H20" s="52"/>
      <c r="I20" s="53"/>
    </row>
    <row r="21" spans="1:9" ht="15.75" thickBot="1">
      <c r="A21" s="15" t="s">
        <v>44</v>
      </c>
      <c r="G21" s="55">
        <v>8.5</v>
      </c>
      <c r="H21" s="56"/>
      <c r="I21" s="57"/>
    </row>
    <row r="22" spans="1:9" ht="15.75" thickBot="1">
      <c r="A22" s="23" t="s">
        <v>25</v>
      </c>
      <c r="B22" s="5">
        <v>155</v>
      </c>
      <c r="C22" s="7">
        <f>B22/(B22+B23)</f>
        <v>0.44668587896253603</v>
      </c>
    </row>
    <row r="23" spans="1:9" ht="15.75" thickBot="1">
      <c r="A23" s="24" t="s">
        <v>26</v>
      </c>
      <c r="B23" s="3">
        <v>192</v>
      </c>
      <c r="C23" s="16">
        <f>1-C22</f>
        <v>0.55331412103746391</v>
      </c>
    </row>
    <row r="26" spans="1:9" ht="15.75" thickBot="1">
      <c r="A26" s="15" t="s">
        <v>107</v>
      </c>
    </row>
    <row r="27" spans="1:9" ht="15.75" thickBot="1">
      <c r="A27" s="19" t="s">
        <v>16</v>
      </c>
      <c r="B27" s="22" t="s">
        <v>17</v>
      </c>
      <c r="C27" s="22" t="s">
        <v>31</v>
      </c>
      <c r="D27" s="25" t="s">
        <v>34</v>
      </c>
      <c r="F27" s="35" t="s">
        <v>58</v>
      </c>
      <c r="G27" s="36" t="s">
        <v>59</v>
      </c>
      <c r="H27" s="36" t="s">
        <v>60</v>
      </c>
    </row>
    <row r="28" spans="1:9" ht="15.75" thickBot="1">
      <c r="A28" s="44" t="s">
        <v>22</v>
      </c>
      <c r="B28" s="43">
        <v>19</v>
      </c>
      <c r="C28" s="26">
        <f>B28/$B$96</f>
        <v>5.4755043227665709E-2</v>
      </c>
      <c r="D28" s="4">
        <v>1</v>
      </c>
      <c r="E28" s="34"/>
      <c r="F28" s="38" t="s">
        <v>54</v>
      </c>
      <c r="G28" s="45">
        <v>9</v>
      </c>
      <c r="H28" s="39">
        <f>G28/G$37</f>
        <v>2.5936599423631124E-2</v>
      </c>
      <c r="I28" s="30"/>
    </row>
    <row r="29" spans="1:9" ht="15.75" thickBot="1">
      <c r="A29" s="44" t="s">
        <v>40</v>
      </c>
      <c r="B29" s="43">
        <v>15</v>
      </c>
      <c r="C29" s="26">
        <f t="shared" ref="C29:C92" si="4">B29/$B$96</f>
        <v>4.3227665706051875E-2</v>
      </c>
      <c r="D29" s="4">
        <v>2</v>
      </c>
      <c r="F29" s="38" t="s">
        <v>42</v>
      </c>
      <c r="G29" s="45">
        <v>29</v>
      </c>
      <c r="H29" s="39">
        <f t="shared" ref="H29:H37" si="5">G29/G$37</f>
        <v>8.3573487031700283E-2</v>
      </c>
      <c r="I29" s="31"/>
    </row>
    <row r="30" spans="1:9" ht="15.75" thickBot="1">
      <c r="A30" s="44" t="s">
        <v>36</v>
      </c>
      <c r="B30" s="43">
        <v>15</v>
      </c>
      <c r="C30" s="26">
        <f t="shared" si="4"/>
        <v>4.3227665706051875E-2</v>
      </c>
      <c r="D30" s="4">
        <v>3</v>
      </c>
      <c r="F30" s="38" t="s">
        <v>61</v>
      </c>
      <c r="G30" s="45">
        <v>8</v>
      </c>
      <c r="H30" s="39">
        <f t="shared" si="5"/>
        <v>2.3054755043227664E-2</v>
      </c>
      <c r="I30" s="31"/>
    </row>
    <row r="31" spans="1:9" ht="15.75" thickBot="1">
      <c r="A31" s="44" t="s">
        <v>39</v>
      </c>
      <c r="B31" s="43">
        <v>13</v>
      </c>
      <c r="C31" s="26">
        <f t="shared" si="4"/>
        <v>3.7463976945244955E-2</v>
      </c>
      <c r="D31" s="4">
        <v>4</v>
      </c>
      <c r="F31" s="38" t="s">
        <v>13</v>
      </c>
      <c r="G31" s="45">
        <v>28</v>
      </c>
      <c r="H31" s="39">
        <f t="shared" si="5"/>
        <v>8.069164265129683E-2</v>
      </c>
      <c r="I31" s="31"/>
    </row>
    <row r="32" spans="1:9" ht="15.75" thickBot="1">
      <c r="A32" s="44" t="s">
        <v>70</v>
      </c>
      <c r="B32" s="43">
        <v>12</v>
      </c>
      <c r="C32" s="26">
        <f t="shared" si="4"/>
        <v>3.4582132564841501E-2</v>
      </c>
      <c r="D32" s="4">
        <v>5</v>
      </c>
      <c r="F32" s="38" t="s">
        <v>14</v>
      </c>
      <c r="G32" s="45">
        <v>14</v>
      </c>
      <c r="H32" s="39">
        <f t="shared" si="5"/>
        <v>4.0345821325648415E-2</v>
      </c>
      <c r="I32" s="31"/>
    </row>
    <row r="33" spans="1:9" ht="15.75" thickBot="1">
      <c r="A33" s="44" t="s">
        <v>21</v>
      </c>
      <c r="B33" s="43">
        <v>11</v>
      </c>
      <c r="C33" s="26">
        <f t="shared" si="4"/>
        <v>3.1700288184438041E-2</v>
      </c>
      <c r="D33" s="4">
        <v>6</v>
      </c>
      <c r="F33" s="38" t="s">
        <v>62</v>
      </c>
      <c r="G33" s="45">
        <v>31</v>
      </c>
      <c r="H33" s="39">
        <f t="shared" si="5"/>
        <v>8.9337175792507204E-2</v>
      </c>
      <c r="I33" s="31"/>
    </row>
    <row r="34" spans="1:9" ht="15.75" thickBot="1">
      <c r="A34" s="44" t="s">
        <v>52</v>
      </c>
      <c r="B34" s="43">
        <v>10</v>
      </c>
      <c r="C34" s="26">
        <f t="shared" si="4"/>
        <v>2.8818443804034581E-2</v>
      </c>
      <c r="D34" s="4">
        <v>7</v>
      </c>
      <c r="F34" s="38" t="s">
        <v>63</v>
      </c>
      <c r="G34" s="45">
        <v>118</v>
      </c>
      <c r="H34" s="39">
        <f t="shared" si="5"/>
        <v>0.34005763688760809</v>
      </c>
      <c r="I34" s="31"/>
    </row>
    <row r="35" spans="1:9" ht="15.75" thickBot="1">
      <c r="A35" s="44" t="s">
        <v>65</v>
      </c>
      <c r="B35" s="43">
        <v>10</v>
      </c>
      <c r="C35" s="26">
        <f t="shared" si="4"/>
        <v>2.8818443804034581E-2</v>
      </c>
      <c r="D35" s="4">
        <v>8</v>
      </c>
      <c r="F35" s="38" t="s">
        <v>64</v>
      </c>
      <c r="G35" s="45">
        <v>100</v>
      </c>
      <c r="H35" s="39">
        <f t="shared" si="5"/>
        <v>0.28818443804034583</v>
      </c>
      <c r="I35" s="31"/>
    </row>
    <row r="36" spans="1:9" ht="15.75" thickBot="1">
      <c r="A36" s="44" t="s">
        <v>18</v>
      </c>
      <c r="B36" s="43">
        <v>10</v>
      </c>
      <c r="C36" s="26">
        <f t="shared" si="4"/>
        <v>2.8818443804034581E-2</v>
      </c>
      <c r="D36" s="4">
        <v>9</v>
      </c>
      <c r="F36" s="38" t="s">
        <v>93</v>
      </c>
      <c r="G36" s="45">
        <v>10</v>
      </c>
      <c r="H36" s="39">
        <f t="shared" si="5"/>
        <v>2.8818443804034581E-2</v>
      </c>
      <c r="I36" s="31"/>
    </row>
    <row r="37" spans="1:9" ht="15.75" thickBot="1">
      <c r="A37" s="44" t="s">
        <v>76</v>
      </c>
      <c r="B37" s="43">
        <v>10</v>
      </c>
      <c r="C37" s="26">
        <f t="shared" si="4"/>
        <v>2.8818443804034581E-2</v>
      </c>
      <c r="D37" s="4">
        <v>10</v>
      </c>
      <c r="F37" s="49" t="s">
        <v>3</v>
      </c>
      <c r="G37" s="50">
        <v>347</v>
      </c>
      <c r="H37" s="39">
        <f t="shared" si="5"/>
        <v>1</v>
      </c>
      <c r="I37" s="31"/>
    </row>
    <row r="38" spans="1:9" ht="15.75" thickBot="1">
      <c r="A38" s="44" t="s">
        <v>23</v>
      </c>
      <c r="B38" s="43">
        <v>10</v>
      </c>
      <c r="C38" s="26">
        <f t="shared" si="4"/>
        <v>2.8818443804034581E-2</v>
      </c>
      <c r="D38" s="4">
        <v>11</v>
      </c>
    </row>
    <row r="39" spans="1:9" ht="15.75" thickBot="1">
      <c r="A39" s="44" t="s">
        <v>20</v>
      </c>
      <c r="B39" s="43">
        <v>9</v>
      </c>
      <c r="C39" s="26">
        <f t="shared" si="4"/>
        <v>2.5936599423631124E-2</v>
      </c>
      <c r="D39" s="4">
        <v>12</v>
      </c>
    </row>
    <row r="40" spans="1:9" ht="15.75" thickBot="1">
      <c r="A40" s="44" t="s">
        <v>37</v>
      </c>
      <c r="B40" s="43">
        <v>9</v>
      </c>
      <c r="C40" s="26">
        <f t="shared" si="4"/>
        <v>2.5936599423631124E-2</v>
      </c>
      <c r="D40" s="4">
        <v>13</v>
      </c>
    </row>
    <row r="41" spans="1:9" ht="15.75" thickBot="1">
      <c r="A41" s="44" t="s">
        <v>42</v>
      </c>
      <c r="B41" s="43">
        <v>8</v>
      </c>
      <c r="C41" s="26">
        <f t="shared" si="4"/>
        <v>2.3054755043227664E-2</v>
      </c>
      <c r="D41" s="4">
        <v>14</v>
      </c>
    </row>
    <row r="42" spans="1:9" ht="15.75" thickBot="1">
      <c r="A42" s="44" t="s">
        <v>46</v>
      </c>
      <c r="B42" s="43">
        <v>8</v>
      </c>
      <c r="C42" s="26">
        <f t="shared" si="4"/>
        <v>2.3054755043227664E-2</v>
      </c>
      <c r="D42" s="4">
        <v>15</v>
      </c>
    </row>
    <row r="43" spans="1:9" ht="15.75" thickBot="1">
      <c r="A43" s="44" t="s">
        <v>95</v>
      </c>
      <c r="B43" s="43">
        <v>8</v>
      </c>
      <c r="C43" s="26">
        <f t="shared" si="4"/>
        <v>2.3054755043227664E-2</v>
      </c>
      <c r="D43" s="4">
        <v>16</v>
      </c>
    </row>
    <row r="44" spans="1:9" ht="15.75" thickBot="1">
      <c r="A44" s="44" t="s">
        <v>82</v>
      </c>
      <c r="B44" s="43">
        <v>8</v>
      </c>
      <c r="C44" s="26">
        <f t="shared" si="4"/>
        <v>2.3054755043227664E-2</v>
      </c>
      <c r="D44" s="4">
        <v>17</v>
      </c>
    </row>
    <row r="45" spans="1:9" ht="15.75" thickBot="1">
      <c r="A45" s="44" t="s">
        <v>86</v>
      </c>
      <c r="B45" s="43">
        <v>8</v>
      </c>
      <c r="C45" s="26">
        <f t="shared" si="4"/>
        <v>2.3054755043227664E-2</v>
      </c>
      <c r="D45" s="4">
        <v>18</v>
      </c>
    </row>
    <row r="46" spans="1:9" ht="15.75" thickBot="1">
      <c r="A46" s="44" t="s">
        <v>89</v>
      </c>
      <c r="B46" s="43">
        <v>6</v>
      </c>
      <c r="C46" s="26">
        <f t="shared" si="4"/>
        <v>1.7291066282420751E-2</v>
      </c>
      <c r="D46" s="4">
        <v>19</v>
      </c>
    </row>
    <row r="47" spans="1:9" ht="15.75" thickBot="1">
      <c r="A47" s="44" t="s">
        <v>85</v>
      </c>
      <c r="B47" s="43">
        <v>6</v>
      </c>
      <c r="C47" s="26">
        <f t="shared" si="4"/>
        <v>1.7291066282420751E-2</v>
      </c>
      <c r="D47" s="4">
        <v>20</v>
      </c>
    </row>
    <row r="48" spans="1:9" ht="15.75" thickBot="1">
      <c r="A48" s="44" t="s">
        <v>33</v>
      </c>
      <c r="B48" s="43">
        <v>5</v>
      </c>
      <c r="C48" s="26">
        <f t="shared" si="4"/>
        <v>1.4409221902017291E-2</v>
      </c>
      <c r="D48" s="4">
        <v>21</v>
      </c>
    </row>
    <row r="49" spans="1:4" ht="15.75" thickBot="1">
      <c r="A49" s="44" t="s">
        <v>78</v>
      </c>
      <c r="B49" s="43">
        <v>5</v>
      </c>
      <c r="C49" s="26">
        <f t="shared" si="4"/>
        <v>1.4409221902017291E-2</v>
      </c>
      <c r="D49" s="4">
        <v>22</v>
      </c>
    </row>
    <row r="50" spans="1:4" ht="15.75" thickBot="1">
      <c r="A50" s="44" t="s">
        <v>73</v>
      </c>
      <c r="B50" s="43">
        <v>5</v>
      </c>
      <c r="C50" s="26">
        <f t="shared" si="4"/>
        <v>1.4409221902017291E-2</v>
      </c>
      <c r="D50" s="4">
        <v>23</v>
      </c>
    </row>
    <row r="51" spans="1:4" ht="15.75" thickBot="1">
      <c r="A51" s="44" t="s">
        <v>32</v>
      </c>
      <c r="B51" s="43">
        <v>5</v>
      </c>
      <c r="C51" s="26">
        <f t="shared" si="4"/>
        <v>1.4409221902017291E-2</v>
      </c>
      <c r="D51" s="4">
        <v>24</v>
      </c>
    </row>
    <row r="52" spans="1:4" ht="15.75" thickBot="1">
      <c r="A52" s="44" t="s">
        <v>49</v>
      </c>
      <c r="B52" s="43">
        <v>5</v>
      </c>
      <c r="C52" s="26">
        <f t="shared" si="4"/>
        <v>1.4409221902017291E-2</v>
      </c>
      <c r="D52" s="4">
        <v>25</v>
      </c>
    </row>
    <row r="53" spans="1:4" ht="15.75" thickBot="1">
      <c r="A53" s="44" t="s">
        <v>96</v>
      </c>
      <c r="B53" s="43">
        <v>4</v>
      </c>
      <c r="C53" s="26">
        <f t="shared" si="4"/>
        <v>1.1527377521613832E-2</v>
      </c>
      <c r="D53" s="4">
        <v>26</v>
      </c>
    </row>
    <row r="54" spans="1:4" ht="15.75" thickBot="1">
      <c r="A54" s="44" t="s">
        <v>90</v>
      </c>
      <c r="B54" s="43">
        <v>4</v>
      </c>
      <c r="C54" s="26">
        <f t="shared" si="4"/>
        <v>1.1527377521613832E-2</v>
      </c>
      <c r="D54" s="4">
        <v>27</v>
      </c>
    </row>
    <row r="55" spans="1:4" ht="15.75" thickBot="1">
      <c r="A55" s="44" t="s">
        <v>67</v>
      </c>
      <c r="B55" s="43">
        <v>4</v>
      </c>
      <c r="C55" s="26">
        <f t="shared" si="4"/>
        <v>1.1527377521613832E-2</v>
      </c>
      <c r="D55" s="4">
        <v>28</v>
      </c>
    </row>
    <row r="56" spans="1:4" ht="15.75" thickBot="1">
      <c r="A56" s="44" t="s">
        <v>41</v>
      </c>
      <c r="B56" s="43">
        <v>4</v>
      </c>
      <c r="C56" s="26">
        <f t="shared" si="4"/>
        <v>1.1527377521613832E-2</v>
      </c>
      <c r="D56" s="4">
        <v>29</v>
      </c>
    </row>
    <row r="57" spans="1:4" ht="15.75" thickBot="1">
      <c r="A57" s="44" t="s">
        <v>72</v>
      </c>
      <c r="B57" s="43">
        <v>4</v>
      </c>
      <c r="C57" s="26">
        <f t="shared" si="4"/>
        <v>1.1527377521613832E-2</v>
      </c>
      <c r="D57" s="4">
        <v>30</v>
      </c>
    </row>
    <row r="58" spans="1:4" ht="15.75" thickBot="1">
      <c r="A58" s="44" t="s">
        <v>24</v>
      </c>
      <c r="B58" s="43">
        <v>4</v>
      </c>
      <c r="C58" s="26">
        <f t="shared" si="4"/>
        <v>1.1527377521613832E-2</v>
      </c>
      <c r="D58" s="4">
        <v>31</v>
      </c>
    </row>
    <row r="59" spans="1:4" ht="15.75" thickBot="1">
      <c r="A59" s="44" t="s">
        <v>97</v>
      </c>
      <c r="B59" s="43">
        <v>4</v>
      </c>
      <c r="C59" s="26">
        <f t="shared" si="4"/>
        <v>1.1527377521613832E-2</v>
      </c>
      <c r="D59" s="4">
        <v>32</v>
      </c>
    </row>
    <row r="60" spans="1:4" ht="15.75" thickBot="1">
      <c r="A60" s="44" t="s">
        <v>98</v>
      </c>
      <c r="B60" s="43">
        <v>4</v>
      </c>
      <c r="C60" s="26">
        <f t="shared" si="4"/>
        <v>1.1527377521613832E-2</v>
      </c>
      <c r="D60" s="4">
        <v>33</v>
      </c>
    </row>
    <row r="61" spans="1:4" ht="15.75" thickBot="1">
      <c r="A61" s="44" t="s">
        <v>66</v>
      </c>
      <c r="B61" s="43">
        <v>4</v>
      </c>
      <c r="C61" s="26">
        <f t="shared" si="4"/>
        <v>1.1527377521613832E-2</v>
      </c>
      <c r="D61" s="4">
        <v>34</v>
      </c>
    </row>
    <row r="62" spans="1:4" ht="15.75" thickBot="1">
      <c r="A62" s="44" t="s">
        <v>99</v>
      </c>
      <c r="B62" s="43">
        <v>4</v>
      </c>
      <c r="C62" s="26">
        <f t="shared" si="4"/>
        <v>1.1527377521613832E-2</v>
      </c>
      <c r="D62" s="4">
        <v>35</v>
      </c>
    </row>
    <row r="63" spans="1:4" ht="15.75" thickBot="1">
      <c r="A63" s="44" t="s">
        <v>51</v>
      </c>
      <c r="B63" s="43">
        <v>4</v>
      </c>
      <c r="C63" s="26">
        <f t="shared" si="4"/>
        <v>1.1527377521613832E-2</v>
      </c>
      <c r="D63" s="4">
        <v>36</v>
      </c>
    </row>
    <row r="64" spans="1:4" ht="15.75" thickBot="1">
      <c r="A64" s="44" t="s">
        <v>81</v>
      </c>
      <c r="B64" s="43">
        <v>3</v>
      </c>
      <c r="C64" s="26">
        <f t="shared" si="4"/>
        <v>8.6455331412103754E-3</v>
      </c>
      <c r="D64" s="4">
        <v>37</v>
      </c>
    </row>
    <row r="65" spans="1:4" ht="15.75" thickBot="1">
      <c r="A65" s="44" t="s">
        <v>56</v>
      </c>
      <c r="B65" s="43">
        <v>3</v>
      </c>
      <c r="C65" s="26">
        <f t="shared" si="4"/>
        <v>8.6455331412103754E-3</v>
      </c>
      <c r="D65" s="4">
        <v>38</v>
      </c>
    </row>
    <row r="66" spans="1:4" ht="15.75" thickBot="1">
      <c r="A66" s="44" t="s">
        <v>83</v>
      </c>
      <c r="B66" s="43">
        <v>3</v>
      </c>
      <c r="C66" s="26">
        <f t="shared" si="4"/>
        <v>8.6455331412103754E-3</v>
      </c>
      <c r="D66" s="4">
        <v>39</v>
      </c>
    </row>
    <row r="67" spans="1:4" ht="15.75" thickBot="1">
      <c r="A67" s="44" t="s">
        <v>19</v>
      </c>
      <c r="B67" s="43">
        <v>3</v>
      </c>
      <c r="C67" s="26">
        <f t="shared" si="4"/>
        <v>8.6455331412103754E-3</v>
      </c>
      <c r="D67" s="4">
        <v>40</v>
      </c>
    </row>
    <row r="68" spans="1:4" ht="15.75" thickBot="1">
      <c r="A68" s="44" t="s">
        <v>57</v>
      </c>
      <c r="B68" s="43">
        <v>3</v>
      </c>
      <c r="C68" s="26">
        <f t="shared" si="4"/>
        <v>8.6455331412103754E-3</v>
      </c>
      <c r="D68" s="4">
        <v>41</v>
      </c>
    </row>
    <row r="69" spans="1:4" ht="15.75" thickBot="1">
      <c r="A69" s="44" t="s">
        <v>47</v>
      </c>
      <c r="B69" s="43">
        <v>3</v>
      </c>
      <c r="C69" s="26">
        <f t="shared" si="4"/>
        <v>8.6455331412103754E-3</v>
      </c>
      <c r="D69" s="4">
        <v>42</v>
      </c>
    </row>
    <row r="70" spans="1:4" ht="15.75" thickBot="1">
      <c r="A70" s="44" t="s">
        <v>43</v>
      </c>
      <c r="B70" s="43">
        <v>2</v>
      </c>
      <c r="C70" s="26">
        <f t="shared" si="4"/>
        <v>5.763688760806916E-3</v>
      </c>
      <c r="D70" s="4">
        <v>43</v>
      </c>
    </row>
    <row r="71" spans="1:4" ht="15.75" thickBot="1">
      <c r="A71" s="44" t="s">
        <v>45</v>
      </c>
      <c r="B71" s="43">
        <v>2</v>
      </c>
      <c r="C71" s="26">
        <f t="shared" si="4"/>
        <v>5.763688760806916E-3</v>
      </c>
      <c r="D71" s="4">
        <v>44</v>
      </c>
    </row>
    <row r="72" spans="1:4" ht="15.75" thickBot="1">
      <c r="A72" s="44" t="s">
        <v>53</v>
      </c>
      <c r="B72" s="43">
        <v>2</v>
      </c>
      <c r="C72" s="26">
        <f t="shared" si="4"/>
        <v>5.763688760806916E-3</v>
      </c>
      <c r="D72" s="4">
        <v>45</v>
      </c>
    </row>
    <row r="73" spans="1:4" ht="15.75" thickBot="1">
      <c r="A73" s="44" t="s">
        <v>92</v>
      </c>
      <c r="B73" s="43">
        <v>2</v>
      </c>
      <c r="C73" s="26">
        <f t="shared" si="4"/>
        <v>5.763688760806916E-3</v>
      </c>
      <c r="D73" s="4">
        <v>46</v>
      </c>
    </row>
    <row r="74" spans="1:4" ht="15.75" thickBot="1">
      <c r="A74" s="44" t="s">
        <v>100</v>
      </c>
      <c r="B74" s="43">
        <v>2</v>
      </c>
      <c r="C74" s="26">
        <f t="shared" si="4"/>
        <v>5.763688760806916E-3</v>
      </c>
      <c r="D74" s="4">
        <v>47</v>
      </c>
    </row>
    <row r="75" spans="1:4" ht="15.75" thickBot="1">
      <c r="A75" s="44" t="s">
        <v>71</v>
      </c>
      <c r="B75" s="43">
        <v>2</v>
      </c>
      <c r="C75" s="26">
        <f t="shared" si="4"/>
        <v>5.763688760806916E-3</v>
      </c>
      <c r="D75" s="4">
        <v>48</v>
      </c>
    </row>
    <row r="76" spans="1:4" ht="15.75" thickBot="1">
      <c r="A76" s="44" t="s">
        <v>55</v>
      </c>
      <c r="B76" s="43">
        <v>2</v>
      </c>
      <c r="C76" s="26">
        <f t="shared" si="4"/>
        <v>5.763688760806916E-3</v>
      </c>
      <c r="D76" s="4">
        <v>49</v>
      </c>
    </row>
    <row r="77" spans="1:4" ht="15.75" thickBot="1">
      <c r="A77" s="44" t="s">
        <v>88</v>
      </c>
      <c r="B77" s="43">
        <v>2</v>
      </c>
      <c r="C77" s="26">
        <f t="shared" si="4"/>
        <v>5.763688760806916E-3</v>
      </c>
      <c r="D77" s="4">
        <v>50</v>
      </c>
    </row>
    <row r="78" spans="1:4" ht="15.75" thickBot="1">
      <c r="A78" s="44" t="s">
        <v>80</v>
      </c>
      <c r="B78" s="43">
        <v>2</v>
      </c>
      <c r="C78" s="26">
        <f t="shared" si="4"/>
        <v>5.763688760806916E-3</v>
      </c>
      <c r="D78" s="4">
        <v>51</v>
      </c>
    </row>
    <row r="79" spans="1:4" ht="15.75" thickBot="1">
      <c r="A79" s="44" t="s">
        <v>50</v>
      </c>
      <c r="B79" s="43">
        <v>2</v>
      </c>
      <c r="C79" s="26">
        <f t="shared" si="4"/>
        <v>5.763688760806916E-3</v>
      </c>
      <c r="D79" s="4">
        <v>52</v>
      </c>
    </row>
    <row r="80" spans="1:4" ht="15.75" thickBot="1">
      <c r="A80" s="44" t="s">
        <v>101</v>
      </c>
      <c r="B80" s="43">
        <v>2</v>
      </c>
      <c r="C80" s="26">
        <f t="shared" si="4"/>
        <v>5.763688760806916E-3</v>
      </c>
      <c r="D80" s="4">
        <v>53</v>
      </c>
    </row>
    <row r="81" spans="1:7" ht="15.75" thickBot="1">
      <c r="A81" s="44" t="s">
        <v>69</v>
      </c>
      <c r="B81" s="43">
        <v>1</v>
      </c>
      <c r="C81" s="26">
        <f t="shared" si="4"/>
        <v>2.881844380403458E-3</v>
      </c>
      <c r="D81" s="4">
        <v>54</v>
      </c>
    </row>
    <row r="82" spans="1:7" ht="15.75" thickBot="1">
      <c r="A82" s="44" t="s">
        <v>102</v>
      </c>
      <c r="B82" s="43">
        <v>1</v>
      </c>
      <c r="C82" s="26">
        <f t="shared" si="4"/>
        <v>2.881844380403458E-3</v>
      </c>
      <c r="D82" s="4">
        <v>55</v>
      </c>
      <c r="G82" s="17"/>
    </row>
    <row r="83" spans="1:7" ht="15.75" thickBot="1">
      <c r="A83" s="44" t="s">
        <v>68</v>
      </c>
      <c r="B83" s="43">
        <v>1</v>
      </c>
      <c r="C83" s="26">
        <f t="shared" si="4"/>
        <v>2.881844380403458E-3</v>
      </c>
      <c r="D83" s="4">
        <v>56</v>
      </c>
      <c r="G83" s="17"/>
    </row>
    <row r="84" spans="1:7" ht="15.75" thickBot="1">
      <c r="A84" s="44" t="s">
        <v>77</v>
      </c>
      <c r="B84" s="43">
        <v>1</v>
      </c>
      <c r="C84" s="26">
        <f t="shared" si="4"/>
        <v>2.881844380403458E-3</v>
      </c>
      <c r="D84" s="4">
        <v>57</v>
      </c>
    </row>
    <row r="85" spans="1:7" ht="15.75" thickBot="1">
      <c r="A85" s="44" t="s">
        <v>103</v>
      </c>
      <c r="B85" s="43">
        <v>1</v>
      </c>
      <c r="C85" s="26">
        <f t="shared" si="4"/>
        <v>2.881844380403458E-3</v>
      </c>
      <c r="D85" s="4">
        <v>58</v>
      </c>
    </row>
    <row r="86" spans="1:7" ht="15.75" thickBot="1">
      <c r="A86" s="44" t="s">
        <v>75</v>
      </c>
      <c r="B86" s="43">
        <v>1</v>
      </c>
      <c r="C86" s="26">
        <f t="shared" si="4"/>
        <v>2.881844380403458E-3</v>
      </c>
      <c r="D86" s="4">
        <v>59</v>
      </c>
    </row>
    <row r="87" spans="1:7" ht="15.75" thickBot="1">
      <c r="A87" s="44" t="s">
        <v>87</v>
      </c>
      <c r="B87" s="43">
        <v>1</v>
      </c>
      <c r="C87" s="26">
        <f t="shared" si="4"/>
        <v>2.881844380403458E-3</v>
      </c>
      <c r="D87" s="4">
        <v>60</v>
      </c>
    </row>
    <row r="88" spans="1:7" ht="15.75" thickBot="1">
      <c r="A88" s="44" t="s">
        <v>91</v>
      </c>
      <c r="B88" s="43">
        <v>1</v>
      </c>
      <c r="C88" s="26">
        <f t="shared" si="4"/>
        <v>2.881844380403458E-3</v>
      </c>
      <c r="D88" s="4">
        <v>61</v>
      </c>
    </row>
    <row r="89" spans="1:7" ht="15.75" thickBot="1">
      <c r="A89" s="44" t="s">
        <v>104</v>
      </c>
      <c r="B89" s="43">
        <v>1</v>
      </c>
      <c r="C89" s="26">
        <f t="shared" si="4"/>
        <v>2.881844380403458E-3</v>
      </c>
      <c r="D89" s="4">
        <v>62</v>
      </c>
    </row>
    <row r="90" spans="1:7" ht="15.75" thickBot="1">
      <c r="A90" s="44" t="s">
        <v>74</v>
      </c>
      <c r="B90" s="43">
        <v>1</v>
      </c>
      <c r="C90" s="26">
        <f t="shared" si="4"/>
        <v>2.881844380403458E-3</v>
      </c>
      <c r="D90" s="4">
        <v>63</v>
      </c>
    </row>
    <row r="91" spans="1:7" ht="15.75" thickBot="1">
      <c r="A91" s="44" t="s">
        <v>105</v>
      </c>
      <c r="B91" s="43">
        <v>1</v>
      </c>
      <c r="C91" s="26">
        <f t="shared" si="4"/>
        <v>2.881844380403458E-3</v>
      </c>
      <c r="D91" s="4">
        <v>64</v>
      </c>
    </row>
    <row r="92" spans="1:7" ht="15.75" thickBot="1">
      <c r="A92" s="44" t="s">
        <v>79</v>
      </c>
      <c r="B92" s="43">
        <v>1</v>
      </c>
      <c r="C92" s="26">
        <f t="shared" si="4"/>
        <v>2.881844380403458E-3</v>
      </c>
      <c r="D92" s="4">
        <v>65</v>
      </c>
    </row>
    <row r="93" spans="1:7" ht="15.75" thickBot="1">
      <c r="A93" s="44" t="s">
        <v>48</v>
      </c>
      <c r="B93" s="43">
        <v>1</v>
      </c>
      <c r="C93" s="26">
        <f>B93/$B$96</f>
        <v>2.881844380403458E-3</v>
      </c>
      <c r="D93" s="4">
        <v>66</v>
      </c>
    </row>
    <row r="94" spans="1:7" ht="15.75" thickBot="1">
      <c r="A94" s="44" t="s">
        <v>106</v>
      </c>
      <c r="B94" s="43">
        <v>1</v>
      </c>
      <c r="C94" s="26">
        <f>B94/$B$96</f>
        <v>2.881844380403458E-3</v>
      </c>
      <c r="D94" s="4">
        <v>67</v>
      </c>
    </row>
    <row r="95" spans="1:7">
      <c r="A95" s="33" t="s">
        <v>38</v>
      </c>
      <c r="B95" s="33">
        <f>B96-SUM(B28:B94)</f>
        <v>19</v>
      </c>
      <c r="C95" s="26">
        <f>B95/$B$96</f>
        <v>5.4755043227665709E-2</v>
      </c>
      <c r="D95" s="4"/>
    </row>
    <row r="96" spans="1:7">
      <c r="B96" s="28">
        <v>347</v>
      </c>
    </row>
  </sheetData>
  <sortState ref="A28:D88">
    <sortCondition descending="1" ref="B28:B88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20200819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2020-08-20T15:49:42Z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20200819 CASOS CONFIRMADOS POR ZONA BASICA DE SALUD.xlsx</vt:lpwstr>
  </property>
</Properties>
</file>