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paraiso\Desktop\IASS\fomento\"/>
    </mc:Choice>
  </mc:AlternateContent>
  <bookViews>
    <workbookView xWindow="0" yWindow="0" windowWidth="28800" windowHeight="12450" activeTab="2"/>
  </bookViews>
  <sheets>
    <sheet name="Encargos MP" sheetId="9" r:id="rId1"/>
    <sheet name="Previsión Reservados 2024" sheetId="5" r:id="rId2"/>
    <sheet name="Previsión Contratos 2024" sheetId="1" r:id="rId3"/>
    <sheet name="Hoja1" sheetId="6" r:id="rId4"/>
  </sheets>
  <externalReferences>
    <externalReference r:id="rId5"/>
    <externalReference r:id="rId6"/>
    <externalReference r:id="rId7"/>
  </externalReferences>
  <definedNames>
    <definedName name="_xlnm._FilterDatabase" localSheetId="3" hidden="1">Hoja1!$A$2:$A$95</definedName>
    <definedName name="_xlnm.Print_Area" localSheetId="2">'Previsión Contratos 2024'!$A$1:$Z$27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8" i="1" l="1"/>
  <c r="L28" i="1"/>
  <c r="K7" i="1" l="1"/>
  <c r="K6" i="1"/>
  <c r="K5" i="1"/>
  <c r="K4" i="1"/>
  <c r="X27" i="1" l="1"/>
  <c r="M27" i="1"/>
  <c r="L27" i="1"/>
  <c r="L26" i="1"/>
  <c r="K26" i="1" s="1"/>
  <c r="M26" i="1" s="1"/>
  <c r="M25" i="1"/>
  <c r="L25" i="1"/>
  <c r="E3" i="5" l="1"/>
  <c r="K23" i="1" l="1"/>
  <c r="K22" i="1"/>
  <c r="K10" i="1" l="1"/>
  <c r="M10" i="1" s="1"/>
  <c r="K11" i="1"/>
  <c r="M11" i="1" s="1"/>
  <c r="K12" i="1"/>
  <c r="M12" i="1" s="1"/>
  <c r="K13" i="1"/>
  <c r="M13" i="1" s="1"/>
  <c r="K14" i="1"/>
  <c r="M14" i="1" s="1"/>
  <c r="K15" i="1"/>
  <c r="M15" i="1" s="1"/>
  <c r="K16" i="1"/>
  <c r="M16" i="1" s="1"/>
  <c r="K17" i="1"/>
  <c r="M17" i="1" s="1"/>
  <c r="K18" i="1"/>
  <c r="M18" i="1" s="1"/>
  <c r="K19" i="1"/>
  <c r="M19" i="1" s="1"/>
  <c r="K20" i="1"/>
  <c r="M20" i="1" s="1"/>
  <c r="K9" i="1"/>
  <c r="M9" i="1" s="1"/>
  <c r="K8" i="1"/>
  <c r="M8" i="1" s="1"/>
</calcChain>
</file>

<file path=xl/sharedStrings.xml><?xml version="1.0" encoding="utf-8"?>
<sst xmlns="http://schemas.openxmlformats.org/spreadsheetml/2006/main" count="483" uniqueCount="212">
  <si>
    <t>ÓRGANO DE CONTRATACIÓN</t>
  </si>
  <si>
    <t>OBJETO DEL CONTRATO</t>
  </si>
  <si>
    <t>TIPO CONTRACTUAL</t>
  </si>
  <si>
    <t>PROCEDIMIENTO DE ADJUDICACIÓN PREVISTO</t>
  </si>
  <si>
    <t>FECHA ESTIMADA DE INICIO DE EJECUCIÓN</t>
  </si>
  <si>
    <t>PLAZO DE EJECUCIÓN PREVISTO</t>
  </si>
  <si>
    <t xml:space="preserve">FINANCIACIÓN CON FONDOS NEXT GENERATION </t>
  </si>
  <si>
    <t>IMPORTE DE LICITACIÓN IVA INCLUIDO</t>
  </si>
  <si>
    <t>IMPORTE DE LICITACIÓN IVA EXCLUIDO</t>
  </si>
  <si>
    <t>VALOR ESTIMADO DEL CONTRATO</t>
  </si>
  <si>
    <t>SI/NO</t>
  </si>
  <si>
    <t>Justificación</t>
  </si>
  <si>
    <t>IMPORTE RESERVADO EN ANUALIDAD 2024 (IVA EXCLUIDO)</t>
  </si>
  <si>
    <t>FECHA ESTIMADA DEL ANUNCIO DE LICITACIÓN</t>
  </si>
  <si>
    <t>OBJETIVOS ESTRATÉGICOS INCORPORADOS</t>
  </si>
  <si>
    <t>TIPO DE ADJUDICATARIO (seleccionar)</t>
  </si>
  <si>
    <t>UNIDAD DESTINATARIA</t>
  </si>
  <si>
    <t>IMPORTE RESERVADO EN ANUALIDAD 2025 (IVA EXCLUIDO)</t>
  </si>
  <si>
    <t>¿Es un contrato RESERVADO a un Centro Especial de Empleo o una Empresa de Inserción Social?</t>
  </si>
  <si>
    <t>¿Considera el contrato apropiado a la estructura de una PYME o un profesional AUTÓNOMO?</t>
  </si>
  <si>
    <t>PREVISIÓN DE RESERVAS SOCIALES DE CONTRATOS PARA EL AÑO 2024</t>
  </si>
  <si>
    <t>ANUALIDAD 2024 (IVA excluido)</t>
  </si>
  <si>
    <t>ANUALIDAD 2025 (IVA excluido)</t>
  </si>
  <si>
    <t>ANUALIDAD 2026 (IVA excluido)</t>
  </si>
  <si>
    <t>ESTADO TRAMITACIÓN EXPTE.</t>
  </si>
  <si>
    <t>AECT Pirineos Pyrénées</t>
  </si>
  <si>
    <t>Agencia de Calidad y Prospectiva Universitaria de Aragón (ACPUA)</t>
  </si>
  <si>
    <t>Aragón Exterior, S.A.U. (AREX)</t>
  </si>
  <si>
    <t>Aragón Plataforma Logística, S.A.U. (APL)</t>
  </si>
  <si>
    <t>Aragonesa de Gestión de Residuos,S.A. (ARAGERSA)</t>
  </si>
  <si>
    <t>Aragonesa de Servicios Telemáticos (AST)</t>
  </si>
  <si>
    <t>Banco de Sangre y Tejidos de Aragón (BSTA)</t>
  </si>
  <si>
    <t>Centro de Investigación y Tecnología Agroalimentaria de Aragón (CITA)</t>
  </si>
  <si>
    <t>Centro Europeo Empresas e Innovación de Aragón, S.A. (CEEI)</t>
  </si>
  <si>
    <t>Ciudad del Motor de Aragón, S.A. (CIMASA)</t>
  </si>
  <si>
    <t>Consejo Aragonés de las Personas Mayores (COAPEMA)</t>
  </si>
  <si>
    <t>Consejo Consultivo de Aragón</t>
  </si>
  <si>
    <t>Consejo Económico y Social de Aragón</t>
  </si>
  <si>
    <t>Consorcio Comunidad de Trabajo de los Pirineos</t>
  </si>
  <si>
    <t>Consorcio de Transportes del Área de Zaragoza (CTAZ)</t>
  </si>
  <si>
    <t>Consorcio del Aeródromo/Aeropuerto de Teruel</t>
  </si>
  <si>
    <t>Consorcio para la Gestión de Residuos Urbanos Agrupación Número 1 Huesca</t>
  </si>
  <si>
    <t>Consorcio Patrimonio Ibérico de Aragón</t>
  </si>
  <si>
    <t>Consorcio Reserva de la Biosfera-Viñamala</t>
  </si>
  <si>
    <t>Consorcio Urbanistico Canfranc 2000</t>
  </si>
  <si>
    <t>Corporación Aragonesa de Radio y Televisón (CARTV)</t>
  </si>
  <si>
    <t>Corporación Empresarial Pública de Aragón, S.L.U. (CEPA)</t>
  </si>
  <si>
    <t>Departamento de Hacienda y Administración Pública</t>
  </si>
  <si>
    <t>Departamento de Sanidad</t>
  </si>
  <si>
    <t>Expo Zaragoza Empresarial, S.A.</t>
  </si>
  <si>
    <t>Feria de Zaragoza</t>
  </si>
  <si>
    <t>Fund Agencia Aragonesa para la Investig y el Desarrollo (ARAID)</t>
  </si>
  <si>
    <t>Fundación Andrea Prader</t>
  </si>
  <si>
    <t>Fundación Aragón Emprende</t>
  </si>
  <si>
    <t>Fundación Aragonesa CIRCA XX Pilar Citoler</t>
  </si>
  <si>
    <t>Fundación Beulas</t>
  </si>
  <si>
    <t>Fundación Centro Astronómico Aragonés Espacio 0,42</t>
  </si>
  <si>
    <t>Fundación Centro de Ciencias de Benasque Pedro Pascual</t>
  </si>
  <si>
    <t>Fundación Centro de Estudios de Física del Cosmos de Aragón (CEFCA)</t>
  </si>
  <si>
    <t>Fundación Conjunto Paleontológico de Teruel (DINÓPOLIS)</t>
  </si>
  <si>
    <t>Fundación de Desarrollo de la Comarca del Campo de Daroca</t>
  </si>
  <si>
    <t xml:space="preserve">Fundación de Innovación y Transferencia Agroalimentaria de Aragón (FITA) </t>
  </si>
  <si>
    <t>Fundación Goya en Aragón</t>
  </si>
  <si>
    <t>Fundación Instituto de Investigación Sanitaria de Aragón (IIS Aragón)</t>
  </si>
  <si>
    <t>Fundación Montañana Medieval</t>
  </si>
  <si>
    <t>Fundación Moto Engineering Foundation</t>
  </si>
  <si>
    <t>Fundación Santa María de Albarracín</t>
  </si>
  <si>
    <t>Fundación Tarazona Monumental</t>
  </si>
  <si>
    <t>Fundación Torralba-Fortún</t>
  </si>
  <si>
    <t>Fundación Transpirenaica-Travesía Central del Pirineo</t>
  </si>
  <si>
    <t>Fundación Universitaria Antonio Gargallo</t>
  </si>
  <si>
    <t>Fundación Zaragoza Logistics Center (ZLC)</t>
  </si>
  <si>
    <t>Gestión de residuos Huesca SAU (GRHUSA)</t>
  </si>
  <si>
    <t>Inmuebles GTF, S.L.</t>
  </si>
  <si>
    <t>Institución Ferial de Calamocha</t>
  </si>
  <si>
    <t>Instituto Aragonés de Ciencias de la Salud (IACS)</t>
  </si>
  <si>
    <t>Instituto Aragonés de Empleo (INAEM)</t>
  </si>
  <si>
    <t>Instituto Aragonés de Fomento (IAF)</t>
  </si>
  <si>
    <t>Instituto Aragonés de Gestión Ambiental (INAGA)</t>
  </si>
  <si>
    <t>Instituto Aragonés de Juventud (IAJ)</t>
  </si>
  <si>
    <t>Instituto Aragonés de la Mujer (IAM)</t>
  </si>
  <si>
    <t>Instituto Aragonés de Servicios Sociales (IASS)</t>
  </si>
  <si>
    <t>Instituto Aragonés del Agua (IAA)</t>
  </si>
  <si>
    <t>Instituto Tecnológico de Aragón (ITA)</t>
  </si>
  <si>
    <t>Parque Tecnológico del Motor de Aragón, S.A.-Technopark Motorland</t>
  </si>
  <si>
    <t>Parque Tecnológico WALQA, S.A.</t>
  </si>
  <si>
    <t>PLAZA Desarrollos Logísticos, S.L. (PDL)</t>
  </si>
  <si>
    <t>Presidencia del Gobierno de Aragón</t>
  </si>
  <si>
    <t>Promoción de Actividades Aeroportuarias, S.L.U (PAA)</t>
  </si>
  <si>
    <t>Radio Autonómica de Aragón, S.A. (RAA)</t>
  </si>
  <si>
    <t>Servicio Aragonés de Salud (SALUD) - 061</t>
  </si>
  <si>
    <t>Servicio Aragonés de Salud (SALUD) - CGIPC</t>
  </si>
  <si>
    <t>Servicio Aragonés de Salud (SALUD) - Sector Alcañiz</t>
  </si>
  <si>
    <t>Servicio Aragonés de Salud (SALUD) - Sector Barbastro</t>
  </si>
  <si>
    <t>Servicio Aragonés de Salud (SALUD) - Sector Calatayud</t>
  </si>
  <si>
    <t>Servicio Aragonés de Salud (SALUD) - Sector Huesca</t>
  </si>
  <si>
    <t>Servicio Aragonés de Salud (SALUD) - Sector Teruel</t>
  </si>
  <si>
    <t>Servicio Aragonés de Salud (SALUD) - Sector Zaragoza I</t>
  </si>
  <si>
    <t>Servicio Aragonés de Salud (SALUD) - Sector Zaragoza II</t>
  </si>
  <si>
    <t>Servicio Aragonés de Salud (SALUD) - Sector Zaragoza III</t>
  </si>
  <si>
    <t>Servicio Aragonés de Salud (SALUD) - Servicios Centrales</t>
  </si>
  <si>
    <t>Sociedad Aragonesa de Gestión Agroambiental (SARGA)</t>
  </si>
  <si>
    <t>Sociedad de Promoción y Gestión del Turismo Aragonés, S.L. (TURISMO)</t>
  </si>
  <si>
    <t>Sociedad para el Desarrollo de Calamocha, S.A. (SODECASA)</t>
  </si>
  <si>
    <t>Sociedad para el Desarrollo Industrial de Aragón, S.A. (SODIAR)</t>
  </si>
  <si>
    <t>Sociedad para la Promoción y el Desarrollo Empresarial de Teruel</t>
  </si>
  <si>
    <t>Suelo y Vivienda de Aragón, S.L.U. (SVA)</t>
  </si>
  <si>
    <t>Televisión Autonómica de Aragón, S.A. (TVA)</t>
  </si>
  <si>
    <t>Departamento de Agricultura, Ganadería y Alimentación</t>
  </si>
  <si>
    <t>Departamento de Presidencia, Interior y Cultura</t>
  </si>
  <si>
    <t xml:space="preserve">Departamento de Fomento, Vivienda, Movilidad y Logística </t>
  </si>
  <si>
    <t>Departamento de Economía, Empleo e Industria</t>
  </si>
  <si>
    <t>Departamento de Educación, Ciencia y Universidades</t>
  </si>
  <si>
    <t>Departamento de Bienestar Social y Familia</t>
  </si>
  <si>
    <t xml:space="preserve">Departamento de Desarrollo Territorial, Despoblación y Justicia </t>
  </si>
  <si>
    <t>Departamento de Medio Ambiente y Turismo</t>
  </si>
  <si>
    <t>Administrativo especial</t>
  </si>
  <si>
    <t>Concesión de servicios</t>
  </si>
  <si>
    <t>Concesión de obras</t>
  </si>
  <si>
    <t>Mixto</t>
  </si>
  <si>
    <t>Obras</t>
  </si>
  <si>
    <t>Patrimonial</t>
  </si>
  <si>
    <t>Privado</t>
  </si>
  <si>
    <t>Servicios</t>
  </si>
  <si>
    <t>Suministros</t>
  </si>
  <si>
    <t>Sectores excluidos</t>
  </si>
  <si>
    <t>IMPORTE DE ADJUDICACIÓN (IVA excluido)</t>
  </si>
  <si>
    <t>IMPORTE DE LICITACIÓN (IVA excluido)</t>
  </si>
  <si>
    <t>OTROS</t>
  </si>
  <si>
    <t>PARTICIPACIÓN DE PYME's</t>
  </si>
  <si>
    <t>CARÁCTER  MEDIOAMBIENTAL</t>
  </si>
  <si>
    <t>DE INNOVACIÓN</t>
  </si>
  <si>
    <t>MEDIDAS SOCIALES</t>
  </si>
  <si>
    <t>DIVISIÓN EN LOTES (SI/NO)</t>
  </si>
  <si>
    <t>SUJETO A REGULACIÓN ARMONIZADA (SI/NO)</t>
  </si>
  <si>
    <t>CONTRATO PLURIANUAL (SI/NO)</t>
  </si>
  <si>
    <t>NO</t>
  </si>
  <si>
    <t>SI</t>
  </si>
  <si>
    <t>ESTABILIZACIÓN DE TALUDES EN LA CARRETERA A-1401 ENTRE LOS P.K. 26+180 - 26+480</t>
  </si>
  <si>
    <t>NUEVO ACCESO A ANCILES EN EL P.K. 58+600 DE LA CARRETERA A-139, EN BENASQUE (HUESCA)</t>
  </si>
  <si>
    <t>ACONDICIONAMIENTO DE LA CARRETERA A-1504, DE CALATAYUD A CARIÑENA, P.K. 2+500 AL P.K.12+700. TRAMO: CALATAYUD - MARA</t>
  </si>
  <si>
    <t xml:space="preserve">REFUERZO CON MEZCLA BITUMINOSA EN CALIENTE DE LA CARRETERA A-1604 DE LANAVE A BOLTAÑA, EL P.K. 1+300 AL 13+020 TRAMO: CRUCE DE BELARRA A CRUCE DE ARTOSILLA. R-574-HU. </t>
  </si>
  <si>
    <t>MEJORA DE CURVAS EN LA CARRETERA A-2501 DE CAMPILLO DE ARAGÓN A DEZA. TRAMO: CAMPILLO-JARABA</t>
  </si>
  <si>
    <t>REFUERZO CON MEZCLA BITUMINOSA EN CALIENTE EN LA CARRETERA A-1503 DEL FRASNO A CRUCE CON LA N-234. TRAMO: EL FRASNO – VARIANTE DE ILLUECA. FASE 2, P.K. 10+000 A P.K. 22+000. CLAVE: R-528-Z</t>
  </si>
  <si>
    <t>ACONDICIONAMIENTO Y MEJORA DE VARIAS TRAVESIAS EN ZARAGOZA Y HUESCA. LOTE 1 VILLAMAYOR. LOTE 2 MORES. LOTE 3 ALBALATE DE CINCA. LOTE 4 ALCOLEA DE CINCA.</t>
  </si>
  <si>
    <t>ACONDICIONAMIENTO Y MEJORA DE LA TRAVESÍA DE AYERBE EN LA CARRETERA A-125 DE TUDELA A AYERBE. TRAMO: TRAVESÍA DE AYERBE</t>
  </si>
  <si>
    <t>AMPLIACIÓN DE INSTALACIONES EN PARQUE DE MAQUINARIA DE SALVATIERRA DE ESCA (ZARAGOZA).</t>
  </si>
  <si>
    <t>ACTUALIZACIÓN AMPLIACIÓN DOS ESTRUCTURASANTIALUDES CTRA. A-2606 PANTICOSA</t>
  </si>
  <si>
    <t xml:space="preserve">VARIAS OBRAS FITE 2023 CARRETERAS AUTONOMICAS. </t>
  </si>
  <si>
    <t>ACONDICIONAMIENTO DE LA CARRETERA A-130. TRAMO MONZÓN-SANTA LECINA</t>
  </si>
  <si>
    <t>ACONDICIONAMIENTO DE LA CARRETERA  A-125 TRAMO ARDISA-AYERBE</t>
  </si>
  <si>
    <t>28 meses</t>
  </si>
  <si>
    <t>ABIERTO SIMPLIFICADO</t>
  </si>
  <si>
    <t>2 meses</t>
  </si>
  <si>
    <t>DGCarr</t>
  </si>
  <si>
    <t>DGTrans</t>
  </si>
  <si>
    <t>El adjudicatario del contrato si tiene una plantilla de más de 50 personas o se le aplica un convenio colectivo que le exige tener un Plan de Igualdad,  o la autoridad laboral como consecuencia de un procedimiento sancionador le ha obligado a elaborarlo, deberá aportar la acreditación de tener registrado un Plan de igualdad en el Registro de convenios y acuerdos colectivos de trabajo. Si la empresa adjudicataria tiene menos de 50 personas en plantilla deberá aportar una declaración de que el convenio colectivo que le resulta de aplicación no establece la obligatoriedad de elaborar un Plan de Igualdad, y que no ha sido objeto de ningún procedimiento sancionador en materia de igualdad como consecuencia del cual deba disponer de un Plan de Igualdad.</t>
  </si>
  <si>
    <t>uso de equipos informáticos que permitan el ahorro de energía</t>
  </si>
  <si>
    <t>Permite la transparencia de los expedientes tramitados electrónicamente</t>
  </si>
  <si>
    <t>no</t>
  </si>
  <si>
    <t>si</t>
  </si>
  <si>
    <t>4 años</t>
  </si>
  <si>
    <t>Para un profesional autónomo NO lo consideramos apto porque tiene que haber al menos dos trabajadores de cualificación diferenciada y con dedicación completa para el proyecto.</t>
  </si>
  <si>
    <t>DGUrb</t>
  </si>
  <si>
    <t>OBRAS PARA
LA REPARACIÓN DE VIVIENDAS, SITUADAS EN ZARAGOZA, ADSCRITAS A LA
DIRECCIÓN GENERAL DE VIVIENDA.</t>
  </si>
  <si>
    <t>DGViv</t>
  </si>
  <si>
    <t>SIMPLIFICADO ABREVIADO</t>
  </si>
  <si>
    <t>ABIERTO</t>
  </si>
  <si>
    <t>Empresa de Inserción</t>
  </si>
  <si>
    <t>En preparación</t>
  </si>
  <si>
    <t>DIRECCION GENERAL DE VIVIENDA</t>
  </si>
  <si>
    <t>SERVICIO DE ASISTENCIA TÉCNICA Y DISEÑO DE LOS MEDIOS DE PAGO NECESARIOS PARA LA IMPLANTACIÓN DEL PROYECTO DE DIGITALIZACIÓN DE LA DIRECCIÓN GENERAL DE TRANSPORTES, INCLUYENDO LAS HERRAMIENTAS NECESARIAS EN EL NIVEL 4 PARA LA ADECUADA GESTIÓN DE LOS MEDIOS DE PAGO</t>
  </si>
  <si>
    <t>MEJORA DE LA SEÑALIZACION DE LA BASCULA DE PESAJE DE CAMIONES EN PK 289, DE LA AUTOVÍA A-2, EPILA (ZARAGOZA)</t>
  </si>
  <si>
    <t>CONEXIÓN EN MOVILIDAD CICLISTA ENTRE TERUEL Y ZARAGOZA TRAMO TERUEL-ESTACIÓN LOS BAÑOS A ALFAMBRA</t>
  </si>
  <si>
    <t>OBRAS DE RESTAURACIÓN DE LA TORRE DE LA IGLESIA DE SANTA ELENA EN GODOS-TORRECILLA DEL REBOLLAR. FASE I</t>
  </si>
  <si>
    <t>15 meses</t>
  </si>
  <si>
    <t>REHABILITACIÓN DE 10 VIVIENDAS EN EL PARQUE DE MAQUINARIA DE TERUEL</t>
  </si>
  <si>
    <t>ELABORACIÓN DEL PLAN ESTRATÉGICO DE LOGÍSTICA DE ARAGÓN</t>
  </si>
  <si>
    <t>CENTRO GESTOR</t>
  </si>
  <si>
    <t>4 meses</t>
  </si>
  <si>
    <t>3 meses</t>
  </si>
  <si>
    <t>16 meses</t>
  </si>
  <si>
    <t>8 meses</t>
  </si>
  <si>
    <t>10 meses</t>
  </si>
  <si>
    <t>18 meses</t>
  </si>
  <si>
    <t>36 meses</t>
  </si>
  <si>
    <t>24 meses</t>
  </si>
  <si>
    <t xml:space="preserve">PLAZO DE EJECUCIÓN </t>
  </si>
  <si>
    <t>TIPO</t>
  </si>
  <si>
    <t xml:space="preserve"> INICIO DE EJECUCIÓN</t>
  </si>
  <si>
    <t>9 meses</t>
  </si>
  <si>
    <t>IMPORTE DE ADJUDICACIÓN IVA EXCLUIDO</t>
  </si>
  <si>
    <t>ENCARGO VPP</t>
  </si>
  <si>
    <t>DgTrans</t>
  </si>
  <si>
    <t>SVA</t>
  </si>
  <si>
    <t>AST</t>
  </si>
  <si>
    <t>MEDIO PROPIO</t>
  </si>
  <si>
    <t>SOPORTE DE LA APLICACIÓN INFORMÁTICA GEKO EX</t>
  </si>
  <si>
    <t>SGT</t>
  </si>
  <si>
    <t>37 meses</t>
  </si>
  <si>
    <t>GESTIÓN DEL PROGRAMA DE ALQUILER SOCIAL EN APLICACIÓN DEL DECRETO 102/2013 DE 11 DE JUNIO, POR EL QUE SE CREA Y REGULA LA RED DE BOLSAS DE VIVIENDAS PARA EL ALQUILER SOCIAL DE ARAGON</t>
  </si>
  <si>
    <t>CONSULTORIA ESTRATEGIA DE DIGITALIZACIÓN DE LA DG URBANISMO</t>
  </si>
  <si>
    <t>BOLSA DE HORAS MANTENIMIENTO APLICACIONES DG URBANISMO</t>
  </si>
  <si>
    <t>MANTENIMIENTO Y EVOLUTIVO DE APLICACIONES DE LA DGVIVIENDA</t>
  </si>
  <si>
    <t>MANTENIMIENTO Y NUEVAS FUNCIONALIDADES APLICACIÓN TOCTOC</t>
  </si>
  <si>
    <t>MANTENIMIENTO Y EVOLUTIVO APLICACIÓN RUTAS ESCOLARES AREGA</t>
  </si>
  <si>
    <t>CONSERVACIÓN DE EDIFICIOS Y VIVIENDAS PROPIEDAD DEL GOBIERNO DE ARAGÓN ADSCRITOS A LA DIRECCIÓN GENERAL DE VIVIENDA</t>
  </si>
  <si>
    <t>OBRAS PARA LA REPARACIÓN DE VIVIENDAS, SITUADAS EN ZARAGOZA, ADSCRITAS A LA DIRECCIÓN GENERAL DE VIVIENDA.</t>
  </si>
  <si>
    <t xml:space="preserve">OBRAS DE RESTAURACIÓN DE LA IGLESIA DE LA ASUNCIÓN DE NUESTRA SEÑORA DE MUNIESA, 2ªFASE </t>
  </si>
  <si>
    <t>DIGITALIZACIÓN, CATALOGACIÓN Y SISTEMATIZACIÓN EXPEDIENTES 2024 Y 2027, FIABILIDAD JURÍDICA</t>
  </si>
  <si>
    <t>ALQUILER DE PUERTAS ANTI OCUPACIÓN EN LAS VIVIENDAS ADSCRITAS A LA DIRECCIÓN GENERAL DE VIVIENDA, PROPIEDAD DEL GOBIERNO DE ARAGÓN</t>
  </si>
  <si>
    <t>DGPla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</si>
</sst>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quot;#,##0.00_);[Red]\(&quot;€&quot;#,##0.00\)"/>
    <numFmt numFmtId="165" formatCode="[$-C0A]mmmm\-yy;@"/>
    <numFmt numFmtId="166" formatCode="[$-C0A]d\-mmm\-yy;@"/>
  </numFmts>
  <fonts count="15" x14ac:knownFonts="1">
    <font>
      <sz val="11"/>
      <color theme="1"/>
      <name val="Calibri"/>
      <family val="2"/>
      <scheme val="minor"/>
    </font>
    <font>
      <b/>
      <sz val="11"/>
      <color theme="1"/>
      <name val="Calibri"/>
      <family val="2"/>
      <scheme val="minor"/>
    </font>
    <font>
      <b/>
      <i/>
      <sz val="11"/>
      <color theme="1"/>
      <name val="Calibri"/>
      <family val="2"/>
      <scheme val="minor"/>
    </font>
    <font>
      <b/>
      <sz val="14"/>
      <color theme="1"/>
      <name val="Calibri"/>
      <family val="2"/>
      <scheme val="minor"/>
    </font>
    <font>
      <sz val="8"/>
      <color indexed="8"/>
      <name val="Calibri"/>
      <family val="2"/>
      <scheme val="minor"/>
    </font>
    <font>
      <b/>
      <sz val="8"/>
      <name val="Calibri"/>
      <family val="2"/>
      <scheme val="minor"/>
    </font>
    <font>
      <b/>
      <sz val="8"/>
      <color indexed="8"/>
      <name val="Calibri"/>
      <family val="2"/>
      <scheme val="minor"/>
    </font>
    <font>
      <sz val="8"/>
      <name val="Calibri"/>
      <family val="2"/>
      <scheme val="minor"/>
    </font>
    <font>
      <b/>
      <u/>
      <sz val="14"/>
      <color theme="1"/>
      <name val="Calibri"/>
      <family val="2"/>
      <scheme val="minor"/>
    </font>
    <font>
      <sz val="11"/>
      <color theme="1"/>
      <name val="Calibri"/>
      <family val="2"/>
      <scheme val="minor"/>
    </font>
    <font>
      <sz val="9"/>
      <color theme="1"/>
      <name val="Arial"/>
      <family val="2"/>
    </font>
    <font>
      <b/>
      <sz val="10"/>
      <color theme="1"/>
      <name val="Arial"/>
      <family val="2"/>
    </font>
    <font>
      <sz val="10"/>
      <color theme="1"/>
      <name val="Arial"/>
      <family val="2"/>
    </font>
    <font>
      <sz val="10"/>
      <color rgb="FF000000"/>
      <name val="Arial"/>
      <family val="2"/>
    </font>
    <font>
      <sz val="9"/>
      <name val="Arial"/>
      <family val="2"/>
    </font>
  </fonts>
  <fills count="12">
    <fill>
      <patternFill patternType="none"/>
    </fill>
    <fill>
      <patternFill patternType="gray125"/>
    </fill>
    <fill>
      <patternFill patternType="solid">
        <fgColor theme="7"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indexed="47"/>
        <bgColor indexed="64"/>
      </patternFill>
    </fill>
    <fill>
      <patternFill patternType="solid">
        <fgColor theme="8" tint="0.59999389629810485"/>
        <bgColor indexed="64"/>
      </patternFill>
    </fill>
    <fill>
      <patternFill patternType="solid">
        <fgColor rgb="FFFFCC99"/>
        <bgColor indexed="64"/>
      </patternFill>
    </fill>
    <fill>
      <patternFill patternType="solid">
        <fgColor theme="2" tint="-9.9978637043366805E-2"/>
        <bgColor indexed="64"/>
      </patternFill>
    </fill>
    <fill>
      <patternFill patternType="solid">
        <fgColor rgb="FFDDD9C4"/>
        <bgColor indexed="64"/>
      </patternFill>
    </fill>
    <fill>
      <patternFill patternType="solid">
        <fgColor rgb="FFCCFFCC"/>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hair">
        <color indexed="64"/>
      </left>
      <right style="hair">
        <color indexed="64"/>
      </right>
      <top style="hair">
        <color indexed="64"/>
      </top>
      <bottom style="hair">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s>
  <cellStyleXfs count="2">
    <xf numFmtId="0" fontId="0" fillId="0" borderId="0"/>
    <xf numFmtId="43" fontId="9" fillId="0" borderId="0" applyFont="0" applyFill="0" applyBorder="0" applyAlignment="0" applyProtection="0"/>
  </cellStyleXfs>
  <cellXfs count="83">
    <xf numFmtId="0" fontId="0" fillId="0" borderId="0" xfId="0"/>
    <xf numFmtId="0" fontId="1" fillId="3" borderId="8" xfId="0" applyFont="1" applyFill="1" applyBorder="1" applyAlignment="1">
      <alignment horizontal="center" vertical="center" wrapText="1"/>
    </xf>
    <xf numFmtId="0" fontId="0" fillId="0" borderId="10" xfId="0" applyBorder="1"/>
    <xf numFmtId="0" fontId="0" fillId="0" borderId="1" xfId="0" applyBorder="1"/>
    <xf numFmtId="0" fontId="1" fillId="3" borderId="9"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0" borderId="0" xfId="0" applyFont="1"/>
    <xf numFmtId="0" fontId="3" fillId="0" borderId="0" xfId="0" applyFont="1" applyAlignment="1">
      <alignment vertical="center"/>
    </xf>
    <xf numFmtId="0" fontId="1" fillId="3" borderId="3" xfId="0" applyFont="1" applyFill="1" applyBorder="1" applyAlignment="1">
      <alignment horizontal="center" vertical="center" wrapText="1"/>
    </xf>
    <xf numFmtId="0" fontId="1" fillId="0" borderId="0" xfId="0" applyFont="1" applyAlignment="1">
      <alignment horizontal="center" vertical="center" wrapText="1"/>
    </xf>
    <xf numFmtId="0" fontId="5" fillId="4"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7"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5" fillId="8" borderId="1" xfId="0" applyFont="1" applyFill="1" applyBorder="1" applyAlignment="1">
      <alignment horizontal="center" vertical="center"/>
    </xf>
    <xf numFmtId="0" fontId="5" fillId="9" borderId="1" xfId="0" applyFont="1" applyFill="1" applyBorder="1" applyAlignment="1">
      <alignment horizontal="center" vertical="center" wrapText="1"/>
    </xf>
    <xf numFmtId="0" fontId="5" fillId="1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5" borderId="12" xfId="0" applyFont="1" applyFill="1" applyBorder="1" applyAlignment="1">
      <alignment horizontal="center" vertical="center" wrapText="1"/>
    </xf>
    <xf numFmtId="0" fontId="4" fillId="11" borderId="1" xfId="0" applyFont="1" applyFill="1" applyBorder="1" applyAlignment="1">
      <alignment horizontal="center"/>
    </xf>
    <xf numFmtId="0" fontId="7" fillId="11" borderId="1" xfId="0" applyFont="1" applyFill="1" applyBorder="1" applyAlignment="1">
      <alignment horizontal="center" vertical="center"/>
    </xf>
    <xf numFmtId="0" fontId="7" fillId="0" borderId="1" xfId="0" applyFont="1" applyBorder="1" applyAlignment="1">
      <alignment horizontal="center" vertical="center"/>
    </xf>
    <xf numFmtId="0" fontId="0" fillId="0" borderId="17" xfId="0" applyBorder="1"/>
    <xf numFmtId="0" fontId="0" fillId="0" borderId="0" xfId="0" applyAlignment="1">
      <alignment horizontal="center"/>
    </xf>
    <xf numFmtId="0" fontId="0" fillId="0" borderId="0" xfId="0" applyAlignment="1">
      <alignment horizontal="center" vertical="center"/>
    </xf>
    <xf numFmtId="0" fontId="0" fillId="0" borderId="10" xfId="0" applyBorder="1" applyAlignment="1">
      <alignment wrapText="1"/>
    </xf>
    <xf numFmtId="164" fontId="0" fillId="0" borderId="10" xfId="0" applyNumberFormat="1" applyBorder="1"/>
    <xf numFmtId="0" fontId="1" fillId="0" borderId="0" xfId="0" applyFont="1" applyBorder="1" applyAlignment="1">
      <alignment horizontal="center" vertical="center" wrapText="1"/>
    </xf>
    <xf numFmtId="0" fontId="11" fillId="3" borderId="0" xfId="0" applyFont="1" applyFill="1" applyBorder="1" applyAlignment="1">
      <alignment horizontal="center" vertical="center" wrapText="1"/>
    </xf>
    <xf numFmtId="4" fontId="11" fillId="3" borderId="0" xfId="0" applyNumberFormat="1" applyFont="1" applyFill="1" applyBorder="1" applyAlignment="1">
      <alignment horizontal="center" vertical="center" wrapText="1"/>
    </xf>
    <xf numFmtId="165" fontId="11" fillId="3" borderId="0" xfId="0" applyNumberFormat="1" applyFont="1" applyFill="1" applyBorder="1" applyAlignment="1">
      <alignment horizontal="left" vertical="center" wrapText="1"/>
    </xf>
    <xf numFmtId="0" fontId="11" fillId="3" borderId="0" xfId="0" applyFont="1" applyFill="1" applyBorder="1" applyAlignment="1">
      <alignment vertical="center" wrapText="1"/>
    </xf>
    <xf numFmtId="0" fontId="13" fillId="0" borderId="18" xfId="0" applyFont="1" applyBorder="1" applyAlignment="1">
      <alignment vertical="center" wrapText="1"/>
    </xf>
    <xf numFmtId="0" fontId="12" fillId="0" borderId="18" xfId="0" applyFont="1" applyBorder="1" applyAlignment="1">
      <alignment vertical="center"/>
    </xf>
    <xf numFmtId="0" fontId="12" fillId="0" borderId="18" xfId="0" applyFont="1" applyBorder="1" applyAlignment="1">
      <alignment horizontal="center" vertical="center"/>
    </xf>
    <xf numFmtId="4" fontId="12" fillId="0" borderId="18" xfId="0" applyNumberFormat="1" applyFont="1" applyBorder="1" applyAlignment="1">
      <alignment vertical="center"/>
    </xf>
    <xf numFmtId="0" fontId="13" fillId="0" borderId="19" xfId="0" applyFont="1" applyBorder="1" applyAlignment="1">
      <alignment vertical="center" wrapText="1"/>
    </xf>
    <xf numFmtId="0" fontId="12" fillId="0" borderId="19" xfId="0" applyFont="1" applyBorder="1" applyAlignment="1">
      <alignment vertical="center"/>
    </xf>
    <xf numFmtId="0" fontId="12" fillId="0" borderId="19" xfId="0" applyFont="1" applyBorder="1" applyAlignment="1">
      <alignment horizontal="center" vertical="center"/>
    </xf>
    <xf numFmtId="4" fontId="12" fillId="0" borderId="19" xfId="0" applyNumberFormat="1" applyFont="1" applyBorder="1" applyAlignment="1">
      <alignment vertical="center"/>
    </xf>
    <xf numFmtId="0" fontId="12" fillId="0" borderId="20" xfId="0" applyFont="1" applyBorder="1" applyAlignment="1">
      <alignment vertical="center"/>
    </xf>
    <xf numFmtId="4" fontId="12" fillId="0" borderId="20" xfId="0" applyNumberFormat="1" applyFont="1" applyBorder="1" applyAlignment="1">
      <alignment vertical="center"/>
    </xf>
    <xf numFmtId="166" fontId="12" fillId="0" borderId="18" xfId="0" applyNumberFormat="1" applyFont="1" applyBorder="1" applyAlignment="1">
      <alignment vertical="center"/>
    </xf>
    <xf numFmtId="166" fontId="12" fillId="0" borderId="19" xfId="0" applyNumberFormat="1" applyFont="1" applyBorder="1" applyAlignment="1">
      <alignment vertical="center"/>
    </xf>
    <xf numFmtId="166" fontId="12" fillId="0" borderId="20" xfId="0" applyNumberFormat="1" applyFont="1" applyBorder="1" applyAlignment="1">
      <alignment vertical="center"/>
    </xf>
    <xf numFmtId="0" fontId="13" fillId="0" borderId="20" xfId="0" applyFont="1" applyBorder="1" applyAlignment="1">
      <alignment horizontal="center" vertical="center" wrapText="1"/>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0" fillId="0" borderId="0" xfId="0" applyFont="1" applyAlignment="1">
      <alignment vertical="center"/>
    </xf>
    <xf numFmtId="0" fontId="10" fillId="0" borderId="21" xfId="0" applyFont="1" applyFill="1" applyBorder="1" applyAlignment="1">
      <alignment vertical="center" wrapText="1"/>
    </xf>
    <xf numFmtId="0" fontId="10" fillId="0" borderId="21" xfId="0" applyFont="1" applyBorder="1" applyAlignment="1">
      <alignment vertical="center"/>
    </xf>
    <xf numFmtId="0" fontId="10" fillId="0" borderId="21" xfId="0" applyFont="1" applyBorder="1" applyAlignment="1">
      <alignment horizontal="center" vertical="center"/>
    </xf>
    <xf numFmtId="4" fontId="10" fillId="0" borderId="21" xfId="0" applyNumberFormat="1" applyFont="1" applyBorder="1" applyAlignment="1">
      <alignment vertical="center"/>
    </xf>
    <xf numFmtId="165" fontId="10" fillId="0" borderId="21" xfId="0" applyNumberFormat="1" applyFont="1" applyBorder="1" applyAlignment="1">
      <alignment horizontal="center" vertical="center"/>
    </xf>
    <xf numFmtId="0" fontId="10" fillId="0" borderId="11" xfId="0" applyFont="1" applyBorder="1" applyAlignment="1">
      <alignment vertical="center"/>
    </xf>
    <xf numFmtId="0" fontId="10" fillId="0" borderId="21" xfId="0" applyFont="1" applyBorder="1" applyAlignment="1">
      <alignment vertical="center" wrapText="1"/>
    </xf>
    <xf numFmtId="4" fontId="10" fillId="0" borderId="21" xfId="0" applyNumberFormat="1" applyFont="1" applyBorder="1" applyAlignment="1">
      <alignment horizontal="right" vertical="center"/>
    </xf>
    <xf numFmtId="0" fontId="10" fillId="0" borderId="2" xfId="0" applyFont="1" applyBorder="1" applyAlignment="1">
      <alignment vertical="center"/>
    </xf>
    <xf numFmtId="0" fontId="10" fillId="0" borderId="21" xfId="0" applyFont="1" applyBorder="1" applyAlignment="1">
      <alignment horizontal="left" vertical="center" wrapText="1"/>
    </xf>
    <xf numFmtId="165" fontId="10" fillId="0" borderId="21" xfId="0" applyNumberFormat="1" applyFont="1" applyBorder="1" applyAlignment="1">
      <alignment vertical="center"/>
    </xf>
    <xf numFmtId="4" fontId="10" fillId="0" borderId="21" xfId="1" applyNumberFormat="1" applyFont="1" applyBorder="1" applyAlignment="1">
      <alignment vertical="center"/>
    </xf>
    <xf numFmtId="165" fontId="10" fillId="0" borderId="21" xfId="0" applyNumberFormat="1" applyFont="1" applyBorder="1" applyAlignment="1">
      <alignment horizontal="right" vertical="center"/>
    </xf>
    <xf numFmtId="0" fontId="14" fillId="0" borderId="21" xfId="0" applyFont="1" applyBorder="1" applyAlignment="1">
      <alignment vertical="center"/>
    </xf>
    <xf numFmtId="14" fontId="10" fillId="0" borderId="21" xfId="0" applyNumberFormat="1" applyFont="1" applyBorder="1" applyAlignment="1">
      <alignment horizontal="center" vertical="center"/>
    </xf>
    <xf numFmtId="0" fontId="14" fillId="0" borderId="21"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vtplageso\2.-%20Planificaci&#243;n%20y%20asesoramiento\PLANIFICACI&#211;N%20CONTRATACI&#211;N\Plan%20de%20contratacion%202024\DGViv%20Previsi&#243;n%20Contratos%202024%20VIVIENDA%20SOCI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vtplageso\2.-%20Planificaci&#243;n%20y%20asesoramiento\PLANIFICACI&#211;N%20CONTRATACI&#211;N\Plan%20de%20contratacion%202024\DGTrans%20Previsi&#243;n%20Contratos%2020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vtplageso\2.-%20Planificaci&#243;n%20y%20asesoramiento\PLANIFICACI&#211;N%20CONTRATACI&#211;N\Plan%20de%20contratacion%202024\DGUrb%20Previsi&#243;n%20Contratos%202024%20-%20IU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sión Contratos 2024"/>
      <sheetName val="Previsión Reservados 2024"/>
      <sheetName val="Hoja1"/>
    </sheetNames>
    <sheetDataSet>
      <sheetData sheetId="0" refreshError="1"/>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sión Contratos 2024"/>
      <sheetName val="Previsión Reservados 2024"/>
      <sheetName val="Hoja1"/>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sión Contratos 2024"/>
      <sheetName val="Previsión Reservados 2024"/>
      <sheetName val="Hoja1"/>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Normal="100" workbookViewId="0">
      <selection activeCell="D2" sqref="D2"/>
    </sheetView>
  </sheetViews>
  <sheetFormatPr baseColWidth="10" defaultRowHeight="15" x14ac:dyDescent="0.25"/>
  <cols>
    <col min="1" max="1" width="67.7109375" customWidth="1"/>
    <col min="2" max="2" width="7.7109375" customWidth="1"/>
    <col min="3" max="3" width="8.85546875" bestFit="1" customWidth="1"/>
    <col min="4" max="4" width="15.140625" customWidth="1"/>
    <col min="5" max="5" width="11.140625" customWidth="1"/>
    <col min="6" max="6" width="11.42578125" bestFit="1" customWidth="1"/>
    <col min="7" max="7" width="8.42578125" customWidth="1"/>
  </cols>
  <sheetData>
    <row r="1" spans="1:7" s="34" customFormat="1" ht="51" x14ac:dyDescent="0.25">
      <c r="A1" s="35" t="s">
        <v>1</v>
      </c>
      <c r="B1" s="35" t="s">
        <v>178</v>
      </c>
      <c r="C1" s="35" t="s">
        <v>188</v>
      </c>
      <c r="D1" s="36" t="s">
        <v>191</v>
      </c>
      <c r="E1" s="37" t="s">
        <v>189</v>
      </c>
      <c r="F1" s="38" t="s">
        <v>187</v>
      </c>
      <c r="G1" s="35" t="s">
        <v>196</v>
      </c>
    </row>
    <row r="2" spans="1:7" ht="51" x14ac:dyDescent="0.25">
      <c r="A2" s="39" t="s">
        <v>200</v>
      </c>
      <c r="B2" s="40" t="s">
        <v>165</v>
      </c>
      <c r="C2" s="40" t="s">
        <v>123</v>
      </c>
      <c r="D2" s="42">
        <v>6541587.4628099175</v>
      </c>
      <c r="E2" s="49">
        <v>45658</v>
      </c>
      <c r="F2" s="49">
        <v>47118</v>
      </c>
      <c r="G2" s="41" t="s">
        <v>194</v>
      </c>
    </row>
    <row r="3" spans="1:7" ht="19.5" customHeight="1" x14ac:dyDescent="0.25">
      <c r="A3" s="43" t="s">
        <v>203</v>
      </c>
      <c r="B3" s="44" t="s">
        <v>165</v>
      </c>
      <c r="C3" s="44" t="s">
        <v>123</v>
      </c>
      <c r="D3" s="46">
        <v>276879.75206611573</v>
      </c>
      <c r="E3" s="50">
        <v>45292</v>
      </c>
      <c r="F3" s="50">
        <v>46022</v>
      </c>
      <c r="G3" s="45" t="s">
        <v>195</v>
      </c>
    </row>
    <row r="4" spans="1:7" ht="19.5" customHeight="1" x14ac:dyDescent="0.25">
      <c r="A4" s="43" t="s">
        <v>204</v>
      </c>
      <c r="B4" s="44" t="s">
        <v>165</v>
      </c>
      <c r="C4" s="44" t="s">
        <v>123</v>
      </c>
      <c r="D4" s="46">
        <v>12441.173553719009</v>
      </c>
      <c r="E4" s="50">
        <v>45658</v>
      </c>
      <c r="F4" s="50">
        <v>46022</v>
      </c>
      <c r="G4" s="45" t="s">
        <v>195</v>
      </c>
    </row>
    <row r="5" spans="1:7" ht="19.5" customHeight="1" x14ac:dyDescent="0.25">
      <c r="A5" s="43" t="s">
        <v>192</v>
      </c>
      <c r="B5" s="44" t="s">
        <v>165</v>
      </c>
      <c r="C5" s="44" t="s">
        <v>123</v>
      </c>
      <c r="D5" s="46">
        <v>410826.44628099177</v>
      </c>
      <c r="E5" s="50">
        <v>45658</v>
      </c>
      <c r="F5" s="50">
        <v>47118</v>
      </c>
      <c r="G5" s="45" t="s">
        <v>194</v>
      </c>
    </row>
    <row r="6" spans="1:7" ht="25.5" x14ac:dyDescent="0.25">
      <c r="A6" s="43" t="s">
        <v>205</v>
      </c>
      <c r="B6" s="44" t="s">
        <v>193</v>
      </c>
      <c r="C6" s="44" t="s">
        <v>123</v>
      </c>
      <c r="D6" s="46">
        <v>32157.413223140498</v>
      </c>
      <c r="E6" s="50">
        <v>45323</v>
      </c>
      <c r="F6" s="50">
        <v>45656</v>
      </c>
      <c r="G6" s="45" t="s">
        <v>195</v>
      </c>
    </row>
    <row r="7" spans="1:7" x14ac:dyDescent="0.25">
      <c r="A7" s="43" t="s">
        <v>201</v>
      </c>
      <c r="B7" s="44" t="s">
        <v>163</v>
      </c>
      <c r="C7" s="44" t="s">
        <v>123</v>
      </c>
      <c r="D7" s="46">
        <v>42874.94</v>
      </c>
      <c r="E7" s="50">
        <v>45383</v>
      </c>
      <c r="F7" s="50">
        <v>45611</v>
      </c>
      <c r="G7" s="45" t="s">
        <v>195</v>
      </c>
    </row>
    <row r="8" spans="1:7" ht="21" customHeight="1" x14ac:dyDescent="0.25">
      <c r="A8" s="43" t="s">
        <v>202</v>
      </c>
      <c r="B8" s="47" t="s">
        <v>163</v>
      </c>
      <c r="C8" s="47" t="s">
        <v>123</v>
      </c>
      <c r="D8" s="48">
        <v>23663</v>
      </c>
      <c r="E8" s="51">
        <v>45383</v>
      </c>
      <c r="F8" s="51">
        <v>45611</v>
      </c>
      <c r="G8" s="52" t="s">
        <v>195</v>
      </c>
    </row>
  </sheetData>
  <pageMargins left="0.7" right="0.7" top="1.3125" bottom="0.75" header="0.72916666666666663" footer="0.3"/>
  <pageSetup paperSize="9" orientation="landscape" r:id="rId1"/>
  <headerFooter>
    <oddHeader>&amp;C&amp;"Arial,Negrita"ENCARGOS A MEDIOS PROPIOS PREVISTOS 2024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workbookViewId="0">
      <selection activeCell="A3" sqref="A3"/>
    </sheetView>
  </sheetViews>
  <sheetFormatPr baseColWidth="10" defaultRowHeight="15" x14ac:dyDescent="0.25"/>
  <cols>
    <col min="1" max="1" width="38.28515625" customWidth="1"/>
    <col min="2" max="2" width="45.42578125" customWidth="1"/>
    <col min="3" max="3" width="18.7109375" bestFit="1" customWidth="1"/>
    <col min="4" max="4" width="22.5703125" bestFit="1" customWidth="1"/>
    <col min="5" max="5" width="17" bestFit="1" customWidth="1"/>
    <col min="6" max="8" width="23.85546875" bestFit="1" customWidth="1"/>
    <col min="9" max="9" width="16.5703125" bestFit="1" customWidth="1"/>
    <col min="10" max="10" width="19.85546875" bestFit="1" customWidth="1"/>
    <col min="11" max="11" width="19.85546875" customWidth="1"/>
  </cols>
  <sheetData>
    <row r="1" spans="1:11" ht="43.5" customHeight="1" thickBot="1" x14ac:dyDescent="0.3">
      <c r="A1" s="75" t="s">
        <v>20</v>
      </c>
      <c r="B1" s="75"/>
      <c r="C1" s="6"/>
    </row>
    <row r="2" spans="1:11" s="9" customFormat="1" ht="45" customHeight="1" thickBot="1" x14ac:dyDescent="0.3">
      <c r="A2" s="5" t="s">
        <v>0</v>
      </c>
      <c r="B2" s="1" t="s">
        <v>1</v>
      </c>
      <c r="C2" s="1" t="s">
        <v>2</v>
      </c>
      <c r="D2" s="1" t="s">
        <v>127</v>
      </c>
      <c r="E2" s="1" t="s">
        <v>126</v>
      </c>
      <c r="F2" s="1" t="s">
        <v>21</v>
      </c>
      <c r="G2" s="1" t="s">
        <v>22</v>
      </c>
      <c r="H2" s="1" t="s">
        <v>23</v>
      </c>
      <c r="I2" s="1" t="s">
        <v>24</v>
      </c>
      <c r="J2" s="8" t="s">
        <v>15</v>
      </c>
      <c r="K2" s="4" t="s">
        <v>16</v>
      </c>
    </row>
    <row r="3" spans="1:11" ht="60" x14ac:dyDescent="0.25">
      <c r="A3" s="2" t="s">
        <v>110</v>
      </c>
      <c r="B3" s="32" t="s">
        <v>164</v>
      </c>
      <c r="C3" s="29" t="s">
        <v>120</v>
      </c>
      <c r="D3" s="33">
        <v>60000</v>
      </c>
      <c r="E3" s="33">
        <f>D3*1.21</f>
        <v>72600</v>
      </c>
      <c r="F3" s="2"/>
      <c r="G3" s="2"/>
      <c r="H3" s="2"/>
      <c r="I3" s="2" t="s">
        <v>169</v>
      </c>
      <c r="J3" s="2" t="s">
        <v>168</v>
      </c>
      <c r="K3" s="32" t="s">
        <v>170</v>
      </c>
    </row>
    <row r="4" spans="1:11" x14ac:dyDescent="0.25">
      <c r="A4" s="3"/>
      <c r="B4" s="3"/>
      <c r="C4" s="3"/>
      <c r="D4" s="3"/>
      <c r="E4" s="3"/>
      <c r="F4" s="3"/>
      <c r="G4" s="3"/>
      <c r="H4" s="3"/>
      <c r="I4" s="3"/>
      <c r="J4" s="3"/>
      <c r="K4" s="3"/>
    </row>
    <row r="5" spans="1:11" x14ac:dyDescent="0.25">
      <c r="A5" s="3"/>
      <c r="B5" s="3"/>
      <c r="C5" s="3"/>
      <c r="D5" s="3"/>
      <c r="E5" s="3"/>
      <c r="F5" s="3"/>
      <c r="G5" s="3"/>
      <c r="H5" s="3"/>
      <c r="I5" s="3"/>
      <c r="J5" s="3"/>
      <c r="K5" s="3"/>
    </row>
    <row r="6" spans="1:11" x14ac:dyDescent="0.25">
      <c r="A6" s="3"/>
      <c r="B6" s="3"/>
      <c r="C6" s="3"/>
      <c r="D6" s="3"/>
      <c r="E6" s="3"/>
      <c r="F6" s="3"/>
      <c r="G6" s="3"/>
      <c r="H6" s="3"/>
      <c r="I6" s="3"/>
      <c r="J6" s="3"/>
      <c r="K6" s="3"/>
    </row>
    <row r="7" spans="1:11" x14ac:dyDescent="0.25">
      <c r="A7" s="3"/>
      <c r="B7" s="3"/>
      <c r="C7" s="3"/>
      <c r="D7" s="3"/>
      <c r="E7" s="3"/>
      <c r="F7" s="3"/>
      <c r="G7" s="3"/>
      <c r="H7" s="3"/>
      <c r="I7" s="3"/>
      <c r="J7" s="3"/>
      <c r="K7" s="3"/>
    </row>
    <row r="8" spans="1:11" x14ac:dyDescent="0.25">
      <c r="A8" s="3"/>
      <c r="B8" s="3"/>
      <c r="C8" s="3"/>
      <c r="D8" s="3"/>
      <c r="E8" s="3"/>
      <c r="F8" s="3"/>
      <c r="G8" s="3"/>
      <c r="H8" s="3"/>
      <c r="I8" s="3"/>
      <c r="J8" s="3"/>
      <c r="K8" s="3"/>
    </row>
    <row r="9" spans="1:11" x14ac:dyDescent="0.25">
      <c r="A9" s="3"/>
      <c r="B9" s="3"/>
      <c r="C9" s="3"/>
      <c r="D9" s="3"/>
      <c r="E9" s="3"/>
      <c r="F9" s="3"/>
      <c r="G9" s="3"/>
      <c r="H9" s="3"/>
      <c r="I9" s="3"/>
      <c r="J9" s="3"/>
      <c r="K9" s="3"/>
    </row>
    <row r="10" spans="1:11" x14ac:dyDescent="0.25">
      <c r="A10" s="3"/>
      <c r="B10" s="3"/>
      <c r="C10" s="3"/>
      <c r="D10" s="3"/>
      <c r="E10" s="3"/>
      <c r="F10" s="3"/>
      <c r="G10" s="3"/>
      <c r="H10" s="3"/>
      <c r="I10" s="3"/>
      <c r="J10" s="3"/>
      <c r="K10" s="3"/>
    </row>
    <row r="11" spans="1:11" x14ac:dyDescent="0.25">
      <c r="A11" s="3"/>
      <c r="B11" s="3"/>
      <c r="C11" s="3"/>
      <c r="D11" s="3"/>
      <c r="E11" s="3"/>
      <c r="F11" s="3"/>
      <c r="G11" s="3"/>
      <c r="H11" s="3"/>
      <c r="I11" s="3"/>
      <c r="J11" s="3"/>
      <c r="K11" s="3"/>
    </row>
    <row r="12" spans="1:11" x14ac:dyDescent="0.25">
      <c r="A12" s="3"/>
      <c r="B12" s="3"/>
      <c r="C12" s="3"/>
      <c r="D12" s="3"/>
      <c r="E12" s="3"/>
      <c r="F12" s="3"/>
      <c r="G12" s="3"/>
      <c r="H12" s="3"/>
      <c r="I12" s="3"/>
      <c r="J12" s="3"/>
      <c r="K12" s="3"/>
    </row>
    <row r="13" spans="1:11" x14ac:dyDescent="0.25">
      <c r="A13" s="3"/>
      <c r="B13" s="3"/>
      <c r="C13" s="3"/>
      <c r="D13" s="3"/>
      <c r="E13" s="3"/>
      <c r="F13" s="3"/>
      <c r="G13" s="3"/>
      <c r="H13" s="3"/>
      <c r="I13" s="3"/>
      <c r="J13" s="3"/>
      <c r="K13" s="3"/>
    </row>
    <row r="14" spans="1:11" x14ac:dyDescent="0.25">
      <c r="A14" s="3"/>
      <c r="B14" s="3"/>
      <c r="C14" s="3"/>
      <c r="D14" s="3"/>
      <c r="E14" s="3"/>
      <c r="F14" s="3"/>
      <c r="G14" s="3"/>
      <c r="H14" s="3"/>
      <c r="I14" s="3"/>
      <c r="J14" s="3"/>
      <c r="K14" s="3"/>
    </row>
    <row r="15" spans="1:11" x14ac:dyDescent="0.25">
      <c r="A15" s="3"/>
      <c r="B15" s="3"/>
      <c r="C15" s="3"/>
      <c r="D15" s="3"/>
      <c r="E15" s="3"/>
      <c r="F15" s="3"/>
      <c r="G15" s="3"/>
      <c r="H15" s="3"/>
      <c r="I15" s="3"/>
      <c r="J15" s="3"/>
      <c r="K15" s="3"/>
    </row>
    <row r="16" spans="1:11" x14ac:dyDescent="0.25">
      <c r="A16" s="3"/>
      <c r="B16" s="3"/>
      <c r="C16" s="3"/>
      <c r="D16" s="3"/>
      <c r="E16" s="3"/>
      <c r="F16" s="3"/>
      <c r="G16" s="3"/>
      <c r="H16" s="3"/>
      <c r="I16" s="3"/>
      <c r="J16" s="3"/>
      <c r="K16" s="3"/>
    </row>
    <row r="17" spans="1:11" x14ac:dyDescent="0.25">
      <c r="A17" s="3"/>
      <c r="B17" s="3"/>
      <c r="C17" s="3"/>
      <c r="D17" s="3"/>
      <c r="E17" s="3"/>
      <c r="F17" s="3"/>
      <c r="G17" s="3"/>
      <c r="H17" s="3"/>
      <c r="I17" s="3"/>
      <c r="J17" s="3"/>
      <c r="K17" s="3"/>
    </row>
    <row r="18" spans="1:11" x14ac:dyDescent="0.25">
      <c r="A18" s="3"/>
      <c r="B18" s="3"/>
      <c r="C18" s="3"/>
      <c r="D18" s="3"/>
      <c r="E18" s="3"/>
      <c r="F18" s="3"/>
      <c r="G18" s="3"/>
      <c r="H18" s="3"/>
      <c r="I18" s="3"/>
      <c r="J18" s="3"/>
      <c r="K18" s="3"/>
    </row>
  </sheetData>
  <mergeCells count="1">
    <mergeCell ref="A1:B1"/>
  </mergeCells>
  <dataValidations count="2">
    <dataValidation type="list" allowBlank="1" showInputMessage="1" showErrorMessage="1" sqref="I3:I18">
      <formula1>"En preparación,En licitación,En adjudicación,Formalizado en 2023,Formalizado en 2022,Formalizado en 2021,Formalizado en 2020,Declarado desierto"</formula1>
    </dataValidation>
    <dataValidation type="list" allowBlank="1" showInputMessage="1" showErrorMessage="1" sqref="J3:J18">
      <formula1>"Centro Especial de Empleo,Empresa de Inserción"</formula1>
    </dataValidation>
  </dataValidations>
  <pageMargins left="0.7" right="0.7" top="0.75" bottom="0.75" header="0.3" footer="0.3"/>
  <pageSetup paperSize="9" scale="53"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Hoja1!$A$1:$A$92</xm:f>
          </x14:formula1>
          <xm:sqref>A4:A18</xm:sqref>
        </x14:dataValidation>
        <x14:dataValidation type="list" allowBlank="1" showInputMessage="1" showErrorMessage="1">
          <x14:formula1>
            <xm:f>Hoja1!$B$1:$B$11</xm:f>
          </x14:formula1>
          <xm:sqref>C4:C18</xm:sqref>
        </x14:dataValidation>
        <x14:dataValidation type="list" allowBlank="1" showInputMessage="1" showErrorMessage="1">
          <x14:formula1>
            <xm:f>'H:\vtplageso\2.- Planificación y asesoramiento\PLANIFICACIÓN CONTRATACIÓN\Plan de contratacion 2024\[DGViv Previsión Contratos 2024 VIVIENDA SOCIAL.xlsx]Hoja1'!#REF!</xm:f>
          </x14:formula1>
          <xm:sqref>C3 A3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48573"/>
  <sheetViews>
    <sheetView tabSelected="1" topLeftCell="B1" zoomScaleNormal="100" workbookViewId="0">
      <selection sqref="A1:B1"/>
    </sheetView>
  </sheetViews>
  <sheetFormatPr baseColWidth="10" defaultRowHeight="15" x14ac:dyDescent="0.25"/>
  <cols>
    <col min="1" max="1" width="45.7109375" hidden="1" customWidth="1"/>
    <col min="2" max="2" width="55.140625" customWidth="1"/>
    <col min="3" max="3" width="36.5703125" customWidth="1"/>
    <col min="4" max="4" width="25.5703125" customWidth="1"/>
    <col min="5" max="5" width="24.85546875" customWidth="1"/>
    <col min="6" max="6" width="11" customWidth="1"/>
    <col min="7" max="7" width="7" customWidth="1"/>
    <col min="8" max="8" width="18.7109375" customWidth="1"/>
    <col min="9" max="9" width="21.7109375" style="30" bestFit="1" customWidth="1"/>
    <col min="10" max="10" width="13.5703125" style="31" customWidth="1"/>
    <col min="11" max="11" width="14.140625" customWidth="1"/>
    <col min="12" max="12" width="22.5703125" bestFit="1" customWidth="1"/>
    <col min="13" max="13" width="17" customWidth="1"/>
    <col min="14" max="14" width="33.28515625" style="31" bestFit="1" customWidth="1"/>
    <col min="15" max="15" width="10.7109375" style="31" customWidth="1"/>
    <col min="16" max="16" width="16.5703125" style="31" bestFit="1" customWidth="1"/>
    <col min="17" max="18" width="19.85546875" style="30" bestFit="1" customWidth="1"/>
    <col min="19" max="19" width="19.85546875" customWidth="1"/>
    <col min="20" max="20" width="26" style="30" customWidth="1"/>
    <col min="21" max="21" width="12.7109375" style="30" customWidth="1"/>
    <col min="22" max="22" width="17" customWidth="1"/>
    <col min="23" max="23" width="12" customWidth="1"/>
    <col min="24" max="25" width="21.85546875" customWidth="1"/>
    <col min="26" max="26" width="15.140625" customWidth="1"/>
  </cols>
  <sheetData>
    <row r="1" spans="1:26" ht="19.5" thickBot="1" x14ac:dyDescent="0.3">
      <c r="A1" s="76"/>
      <c r="B1" s="76"/>
    </row>
    <row r="2" spans="1:26" ht="40.5" customHeight="1" thickBot="1" x14ac:dyDescent="0.3">
      <c r="A2" s="7"/>
      <c r="B2" s="6"/>
      <c r="C2" s="80" t="s">
        <v>14</v>
      </c>
      <c r="D2" s="81"/>
      <c r="E2" s="81"/>
      <c r="F2" s="81"/>
      <c r="G2" s="82"/>
      <c r="H2" s="6"/>
      <c r="U2" s="77" t="s">
        <v>19</v>
      </c>
      <c r="V2" s="79"/>
      <c r="W2" s="77" t="s">
        <v>18</v>
      </c>
      <c r="X2" s="78"/>
      <c r="Y2" s="78"/>
      <c r="Z2" s="79"/>
    </row>
    <row r="3" spans="1:26" s="9" customFormat="1" ht="45.75" thickBot="1" x14ac:dyDescent="0.3">
      <c r="A3" s="5" t="s">
        <v>0</v>
      </c>
      <c r="B3" s="53" t="s">
        <v>1</v>
      </c>
      <c r="C3" s="54" t="s">
        <v>132</v>
      </c>
      <c r="D3" s="55" t="s">
        <v>130</v>
      </c>
      <c r="E3" s="55" t="s">
        <v>131</v>
      </c>
      <c r="F3" s="55" t="s">
        <v>129</v>
      </c>
      <c r="G3" s="56" t="s">
        <v>128</v>
      </c>
      <c r="H3" s="57" t="s">
        <v>2</v>
      </c>
      <c r="I3" s="55" t="s">
        <v>134</v>
      </c>
      <c r="J3" s="55" t="s">
        <v>135</v>
      </c>
      <c r="K3" s="55" t="s">
        <v>8</v>
      </c>
      <c r="L3" s="55" t="s">
        <v>7</v>
      </c>
      <c r="M3" s="55" t="s">
        <v>9</v>
      </c>
      <c r="N3" s="55" t="s">
        <v>3</v>
      </c>
      <c r="O3" s="55" t="s">
        <v>133</v>
      </c>
      <c r="P3" s="55" t="s">
        <v>13</v>
      </c>
      <c r="Q3" s="55" t="s">
        <v>4</v>
      </c>
      <c r="R3" s="55" t="s">
        <v>5</v>
      </c>
      <c r="S3" s="53" t="s">
        <v>16</v>
      </c>
      <c r="T3" s="53" t="s">
        <v>6</v>
      </c>
      <c r="U3" s="54" t="s">
        <v>10</v>
      </c>
      <c r="V3" s="56" t="s">
        <v>11</v>
      </c>
      <c r="W3" s="54" t="s">
        <v>10</v>
      </c>
      <c r="X3" s="55" t="s">
        <v>12</v>
      </c>
      <c r="Y3" s="55" t="s">
        <v>17</v>
      </c>
      <c r="Z3" s="56" t="s">
        <v>15</v>
      </c>
    </row>
    <row r="4" spans="1:26" s="58" customFormat="1" ht="24" x14ac:dyDescent="0.25">
      <c r="B4" s="59" t="s">
        <v>174</v>
      </c>
      <c r="C4" s="60"/>
      <c r="D4" s="60"/>
      <c r="E4" s="60"/>
      <c r="F4" s="60"/>
      <c r="G4" s="60"/>
      <c r="H4" s="60" t="s">
        <v>120</v>
      </c>
      <c r="I4" s="61" t="s">
        <v>136</v>
      </c>
      <c r="J4" s="61" t="s">
        <v>136</v>
      </c>
      <c r="K4" s="62">
        <f t="shared" ref="K4:K20" si="0">L4/1.21</f>
        <v>256198.34710743802</v>
      </c>
      <c r="L4" s="62">
        <v>310000</v>
      </c>
      <c r="M4" s="62">
        <v>310000</v>
      </c>
      <c r="N4" s="60" t="s">
        <v>167</v>
      </c>
      <c r="O4" s="61" t="s">
        <v>136</v>
      </c>
      <c r="P4" s="63">
        <v>45352</v>
      </c>
      <c r="Q4" s="63">
        <v>45505</v>
      </c>
      <c r="R4" s="61" t="s">
        <v>179</v>
      </c>
      <c r="S4" s="60" t="s">
        <v>165</v>
      </c>
      <c r="T4" s="61" t="s">
        <v>136</v>
      </c>
      <c r="U4" s="61" t="s">
        <v>137</v>
      </c>
      <c r="V4" s="60"/>
      <c r="W4" s="61" t="s">
        <v>136</v>
      </c>
      <c r="X4" s="60"/>
      <c r="Y4" s="60"/>
      <c r="Z4" s="60"/>
    </row>
    <row r="5" spans="1:26" s="58" customFormat="1" ht="24" x14ac:dyDescent="0.25">
      <c r="B5" s="59" t="s">
        <v>208</v>
      </c>
      <c r="C5" s="60"/>
      <c r="D5" s="60"/>
      <c r="E5" s="60"/>
      <c r="F5" s="60"/>
      <c r="G5" s="60"/>
      <c r="H5" s="60" t="s">
        <v>120</v>
      </c>
      <c r="I5" s="61" t="s">
        <v>136</v>
      </c>
      <c r="J5" s="61" t="s">
        <v>137</v>
      </c>
      <c r="K5" s="62">
        <f t="shared" si="0"/>
        <v>272727.27272727276</v>
      </c>
      <c r="L5" s="62">
        <v>330000</v>
      </c>
      <c r="M5" s="62">
        <v>330000</v>
      </c>
      <c r="N5" s="60" t="s">
        <v>167</v>
      </c>
      <c r="O5" s="61" t="s">
        <v>136</v>
      </c>
      <c r="P5" s="63">
        <v>45444</v>
      </c>
      <c r="Q5" s="63">
        <v>45536</v>
      </c>
      <c r="R5" s="61" t="s">
        <v>175</v>
      </c>
      <c r="S5" s="60" t="s">
        <v>165</v>
      </c>
      <c r="T5" s="61" t="s">
        <v>136</v>
      </c>
      <c r="U5" s="61" t="s">
        <v>137</v>
      </c>
      <c r="V5" s="60"/>
      <c r="W5" s="61" t="s">
        <v>136</v>
      </c>
      <c r="X5" s="60"/>
      <c r="Y5" s="60"/>
      <c r="Z5" s="60"/>
    </row>
    <row r="6" spans="1:26" s="58" customFormat="1" ht="24" x14ac:dyDescent="0.25">
      <c r="B6" s="59" t="s">
        <v>176</v>
      </c>
      <c r="C6" s="60"/>
      <c r="D6" s="60"/>
      <c r="E6" s="60"/>
      <c r="F6" s="60"/>
      <c r="G6" s="60"/>
      <c r="H6" s="60" t="s">
        <v>120</v>
      </c>
      <c r="I6" s="61" t="s">
        <v>136</v>
      </c>
      <c r="J6" s="61" t="s">
        <v>137</v>
      </c>
      <c r="K6" s="62">
        <f t="shared" si="0"/>
        <v>1074380.1652892563</v>
      </c>
      <c r="L6" s="62">
        <v>1300000</v>
      </c>
      <c r="M6" s="62">
        <v>1300000</v>
      </c>
      <c r="N6" s="60" t="s">
        <v>167</v>
      </c>
      <c r="O6" s="61" t="s">
        <v>136</v>
      </c>
      <c r="P6" s="63">
        <v>45444</v>
      </c>
      <c r="Q6" s="63">
        <v>45536</v>
      </c>
      <c r="R6" s="61" t="s">
        <v>186</v>
      </c>
      <c r="S6" s="60" t="s">
        <v>165</v>
      </c>
      <c r="T6" s="61" t="s">
        <v>136</v>
      </c>
      <c r="U6" s="61" t="s">
        <v>137</v>
      </c>
      <c r="V6" s="60"/>
      <c r="W6" s="61" t="s">
        <v>136</v>
      </c>
      <c r="X6" s="60"/>
      <c r="Y6" s="60"/>
      <c r="Z6" s="60"/>
    </row>
    <row r="7" spans="1:26" s="58" customFormat="1" ht="24.75" thickBot="1" x14ac:dyDescent="0.3">
      <c r="B7" s="59" t="s">
        <v>177</v>
      </c>
      <c r="C7" s="60"/>
      <c r="D7" s="60"/>
      <c r="E7" s="60"/>
      <c r="F7" s="60"/>
      <c r="G7" s="60"/>
      <c r="H7" s="60" t="s">
        <v>123</v>
      </c>
      <c r="I7" s="61" t="s">
        <v>137</v>
      </c>
      <c r="J7" s="61" t="s">
        <v>136</v>
      </c>
      <c r="K7" s="62">
        <f t="shared" si="0"/>
        <v>206611.57024793388</v>
      </c>
      <c r="L7" s="62">
        <v>250000</v>
      </c>
      <c r="M7" s="62">
        <v>250000</v>
      </c>
      <c r="N7" s="60" t="s">
        <v>167</v>
      </c>
      <c r="O7" s="61" t="s">
        <v>136</v>
      </c>
      <c r="P7" s="63">
        <v>45383</v>
      </c>
      <c r="Q7" s="63">
        <v>45474</v>
      </c>
      <c r="R7" s="61" t="s">
        <v>179</v>
      </c>
      <c r="S7" s="60" t="s">
        <v>211</v>
      </c>
      <c r="T7" s="61" t="s">
        <v>136</v>
      </c>
      <c r="U7" s="61" t="s">
        <v>137</v>
      </c>
      <c r="V7" s="60"/>
      <c r="W7" s="61" t="s">
        <v>136</v>
      </c>
      <c r="X7" s="60"/>
      <c r="Y7" s="60"/>
      <c r="Z7" s="60"/>
    </row>
    <row r="8" spans="1:26" s="58" customFormat="1" ht="24" x14ac:dyDescent="0.25">
      <c r="A8" s="64" t="s">
        <v>110</v>
      </c>
      <c r="B8" s="65" t="s">
        <v>139</v>
      </c>
      <c r="C8" s="60"/>
      <c r="D8" s="60"/>
      <c r="E8" s="60"/>
      <c r="F8" s="60"/>
      <c r="G8" s="60"/>
      <c r="H8" s="60" t="s">
        <v>120</v>
      </c>
      <c r="I8" s="61" t="s">
        <v>136</v>
      </c>
      <c r="J8" s="61" t="s">
        <v>136</v>
      </c>
      <c r="K8" s="62">
        <f t="shared" si="0"/>
        <v>455580.84297520656</v>
      </c>
      <c r="L8" s="66">
        <v>551252.81999999995</v>
      </c>
      <c r="M8" s="62">
        <f t="shared" ref="M8:M20" si="1">K8</f>
        <v>455580.84297520656</v>
      </c>
      <c r="N8" s="60" t="s">
        <v>167</v>
      </c>
      <c r="O8" s="61" t="s">
        <v>136</v>
      </c>
      <c r="P8" s="63">
        <v>45352</v>
      </c>
      <c r="Q8" s="63">
        <v>45505</v>
      </c>
      <c r="R8" s="61" t="s">
        <v>179</v>
      </c>
      <c r="S8" s="60" t="s">
        <v>154</v>
      </c>
      <c r="T8" s="61" t="s">
        <v>136</v>
      </c>
      <c r="U8" s="61" t="s">
        <v>137</v>
      </c>
      <c r="V8" s="60"/>
      <c r="W8" s="61" t="s">
        <v>136</v>
      </c>
      <c r="X8" s="60"/>
      <c r="Y8" s="60"/>
      <c r="Z8" s="60"/>
    </row>
    <row r="9" spans="1:26" s="58" customFormat="1" ht="24" x14ac:dyDescent="0.25">
      <c r="A9" s="67" t="s">
        <v>110</v>
      </c>
      <c r="B9" s="65" t="s">
        <v>138</v>
      </c>
      <c r="C9" s="60"/>
      <c r="D9" s="60"/>
      <c r="E9" s="60"/>
      <c r="F9" s="60"/>
      <c r="G9" s="60"/>
      <c r="H9" s="60" t="s">
        <v>120</v>
      </c>
      <c r="I9" s="61" t="s">
        <v>136</v>
      </c>
      <c r="J9" s="61" t="s">
        <v>136</v>
      </c>
      <c r="K9" s="62">
        <f t="shared" si="0"/>
        <v>926288.23140495876</v>
      </c>
      <c r="L9" s="66">
        <v>1120808.76</v>
      </c>
      <c r="M9" s="62">
        <f t="shared" si="1"/>
        <v>926288.23140495876</v>
      </c>
      <c r="N9" s="60" t="s">
        <v>167</v>
      </c>
      <c r="O9" s="61" t="s">
        <v>136</v>
      </c>
      <c r="P9" s="63">
        <v>45352</v>
      </c>
      <c r="Q9" s="63">
        <v>45505</v>
      </c>
      <c r="R9" s="61" t="s">
        <v>180</v>
      </c>
      <c r="S9" s="60" t="s">
        <v>154</v>
      </c>
      <c r="T9" s="61" t="s">
        <v>136</v>
      </c>
      <c r="U9" s="61" t="s">
        <v>137</v>
      </c>
      <c r="V9" s="60"/>
      <c r="W9" s="61" t="s">
        <v>136</v>
      </c>
      <c r="X9" s="60"/>
      <c r="Y9" s="60"/>
      <c r="Z9" s="60"/>
    </row>
    <row r="10" spans="1:26" s="58" customFormat="1" ht="36" x14ac:dyDescent="0.25">
      <c r="A10" s="67" t="s">
        <v>110</v>
      </c>
      <c r="B10" s="65" t="s">
        <v>140</v>
      </c>
      <c r="C10" s="60"/>
      <c r="D10" s="60"/>
      <c r="E10" s="60"/>
      <c r="F10" s="60"/>
      <c r="G10" s="60"/>
      <c r="H10" s="60" t="s">
        <v>120</v>
      </c>
      <c r="I10" s="61" t="s">
        <v>137</v>
      </c>
      <c r="J10" s="61" t="s">
        <v>137</v>
      </c>
      <c r="K10" s="62">
        <f t="shared" si="0"/>
        <v>4717240.5619834717</v>
      </c>
      <c r="L10" s="66">
        <v>5707861.0800000001</v>
      </c>
      <c r="M10" s="62">
        <f t="shared" si="1"/>
        <v>4717240.5619834717</v>
      </c>
      <c r="N10" s="60" t="s">
        <v>167</v>
      </c>
      <c r="O10" s="61" t="s">
        <v>136</v>
      </c>
      <c r="P10" s="63">
        <v>45474</v>
      </c>
      <c r="Q10" s="63">
        <v>45597</v>
      </c>
      <c r="R10" s="61" t="s">
        <v>181</v>
      </c>
      <c r="S10" s="60" t="s">
        <v>154</v>
      </c>
      <c r="T10" s="61" t="s">
        <v>136</v>
      </c>
      <c r="U10" s="61" t="s">
        <v>137</v>
      </c>
      <c r="V10" s="60"/>
      <c r="W10" s="61" t="s">
        <v>136</v>
      </c>
      <c r="X10" s="60"/>
      <c r="Y10" s="60"/>
      <c r="Z10" s="60"/>
    </row>
    <row r="11" spans="1:26" s="58" customFormat="1" ht="48" x14ac:dyDescent="0.25">
      <c r="A11" s="67" t="s">
        <v>110</v>
      </c>
      <c r="B11" s="65" t="s">
        <v>141</v>
      </c>
      <c r="C11" s="60"/>
      <c r="D11" s="60"/>
      <c r="E11" s="60"/>
      <c r="F11" s="60"/>
      <c r="G11" s="60"/>
      <c r="H11" s="60" t="s">
        <v>120</v>
      </c>
      <c r="I11" s="61" t="s">
        <v>136</v>
      </c>
      <c r="J11" s="61" t="s">
        <v>136</v>
      </c>
      <c r="K11" s="62">
        <f t="shared" si="0"/>
        <v>1513405.438016529</v>
      </c>
      <c r="L11" s="66">
        <v>1831220.58</v>
      </c>
      <c r="M11" s="62">
        <f t="shared" si="1"/>
        <v>1513405.438016529</v>
      </c>
      <c r="N11" s="60" t="s">
        <v>167</v>
      </c>
      <c r="O11" s="61" t="s">
        <v>136</v>
      </c>
      <c r="P11" s="63">
        <v>45413</v>
      </c>
      <c r="Q11" s="63">
        <v>45536</v>
      </c>
      <c r="R11" s="61" t="s">
        <v>180</v>
      </c>
      <c r="S11" s="60" t="s">
        <v>154</v>
      </c>
      <c r="T11" s="61" t="s">
        <v>136</v>
      </c>
      <c r="U11" s="61" t="s">
        <v>137</v>
      </c>
      <c r="V11" s="60"/>
      <c r="W11" s="61" t="s">
        <v>136</v>
      </c>
      <c r="X11" s="60"/>
      <c r="Y11" s="60"/>
      <c r="Z11" s="60"/>
    </row>
    <row r="12" spans="1:26" s="58" customFormat="1" ht="24" x14ac:dyDescent="0.25">
      <c r="A12" s="67" t="s">
        <v>110</v>
      </c>
      <c r="B12" s="65" t="s">
        <v>142</v>
      </c>
      <c r="C12" s="60"/>
      <c r="D12" s="60"/>
      <c r="E12" s="60"/>
      <c r="F12" s="60"/>
      <c r="G12" s="60"/>
      <c r="H12" s="60" t="s">
        <v>120</v>
      </c>
      <c r="I12" s="61" t="s">
        <v>136</v>
      </c>
      <c r="J12" s="61" t="s">
        <v>137</v>
      </c>
      <c r="K12" s="62">
        <f t="shared" si="0"/>
        <v>721880.60330578522</v>
      </c>
      <c r="L12" s="66">
        <v>873475.53</v>
      </c>
      <c r="M12" s="62">
        <f t="shared" si="1"/>
        <v>721880.60330578522</v>
      </c>
      <c r="N12" s="60" t="s">
        <v>167</v>
      </c>
      <c r="O12" s="61" t="s">
        <v>136</v>
      </c>
      <c r="P12" s="63">
        <v>45413</v>
      </c>
      <c r="Q12" s="63">
        <v>45536</v>
      </c>
      <c r="R12" s="61" t="s">
        <v>182</v>
      </c>
      <c r="S12" s="60" t="s">
        <v>154</v>
      </c>
      <c r="T12" s="61" t="s">
        <v>136</v>
      </c>
      <c r="U12" s="61" t="s">
        <v>137</v>
      </c>
      <c r="V12" s="60"/>
      <c r="W12" s="61" t="s">
        <v>136</v>
      </c>
      <c r="X12" s="60"/>
      <c r="Y12" s="60"/>
      <c r="Z12" s="60"/>
    </row>
    <row r="13" spans="1:26" s="58" customFormat="1" ht="48" x14ac:dyDescent="0.25">
      <c r="A13" s="67" t="s">
        <v>110</v>
      </c>
      <c r="B13" s="65" t="s">
        <v>143</v>
      </c>
      <c r="C13" s="60"/>
      <c r="D13" s="60"/>
      <c r="E13" s="60"/>
      <c r="F13" s="60"/>
      <c r="G13" s="60"/>
      <c r="H13" s="60" t="s">
        <v>120</v>
      </c>
      <c r="I13" s="61" t="s">
        <v>136</v>
      </c>
      <c r="J13" s="61" t="s">
        <v>136</v>
      </c>
      <c r="K13" s="62">
        <f t="shared" si="0"/>
        <v>1797026.6528925621</v>
      </c>
      <c r="L13" s="66">
        <v>2174402.25</v>
      </c>
      <c r="M13" s="62">
        <f t="shared" si="1"/>
        <v>1797026.6528925621</v>
      </c>
      <c r="N13" s="60" t="s">
        <v>167</v>
      </c>
      <c r="O13" s="61" t="s">
        <v>137</v>
      </c>
      <c r="P13" s="63">
        <v>45413</v>
      </c>
      <c r="Q13" s="63">
        <v>45536</v>
      </c>
      <c r="R13" s="61" t="s">
        <v>153</v>
      </c>
      <c r="S13" s="60" t="s">
        <v>154</v>
      </c>
      <c r="T13" s="61" t="s">
        <v>136</v>
      </c>
      <c r="U13" s="61" t="s">
        <v>137</v>
      </c>
      <c r="V13" s="60"/>
      <c r="W13" s="61" t="s">
        <v>136</v>
      </c>
      <c r="X13" s="60"/>
      <c r="Y13" s="60"/>
      <c r="Z13" s="60"/>
    </row>
    <row r="14" spans="1:26" s="58" customFormat="1" ht="36" x14ac:dyDescent="0.25">
      <c r="A14" s="67" t="s">
        <v>110</v>
      </c>
      <c r="B14" s="65" t="s">
        <v>144</v>
      </c>
      <c r="C14" s="60"/>
      <c r="D14" s="60"/>
      <c r="E14" s="60"/>
      <c r="F14" s="60"/>
      <c r="G14" s="60"/>
      <c r="H14" s="60" t="s">
        <v>120</v>
      </c>
      <c r="I14" s="61" t="s">
        <v>136</v>
      </c>
      <c r="J14" s="61" t="s">
        <v>137</v>
      </c>
      <c r="K14" s="62">
        <f t="shared" si="0"/>
        <v>2791161.5537190083</v>
      </c>
      <c r="L14" s="66">
        <v>3377305.48</v>
      </c>
      <c r="M14" s="62">
        <f t="shared" si="1"/>
        <v>2791161.5537190083</v>
      </c>
      <c r="N14" s="60" t="s">
        <v>167</v>
      </c>
      <c r="O14" s="61" t="s">
        <v>137</v>
      </c>
      <c r="P14" s="63">
        <v>45413</v>
      </c>
      <c r="Q14" s="63">
        <v>45536</v>
      </c>
      <c r="R14" s="61" t="s">
        <v>183</v>
      </c>
      <c r="S14" s="60" t="s">
        <v>154</v>
      </c>
      <c r="T14" s="61" t="s">
        <v>136</v>
      </c>
      <c r="U14" s="61" t="s">
        <v>137</v>
      </c>
      <c r="V14" s="60"/>
      <c r="W14" s="61" t="s">
        <v>136</v>
      </c>
      <c r="X14" s="60"/>
      <c r="Y14" s="60"/>
      <c r="Z14" s="60"/>
    </row>
    <row r="15" spans="1:26" s="58" customFormat="1" ht="36" x14ac:dyDescent="0.25">
      <c r="A15" s="67" t="s">
        <v>110</v>
      </c>
      <c r="B15" s="65" t="s">
        <v>145</v>
      </c>
      <c r="C15" s="60"/>
      <c r="D15" s="60"/>
      <c r="E15" s="60"/>
      <c r="F15" s="60"/>
      <c r="G15" s="60"/>
      <c r="H15" s="60" t="s">
        <v>120</v>
      </c>
      <c r="I15" s="61" t="s">
        <v>136</v>
      </c>
      <c r="J15" s="61" t="s">
        <v>137</v>
      </c>
      <c r="K15" s="62">
        <f t="shared" si="0"/>
        <v>508346.51239669428</v>
      </c>
      <c r="L15" s="66">
        <v>615099.28</v>
      </c>
      <c r="M15" s="62">
        <f t="shared" si="1"/>
        <v>508346.51239669428</v>
      </c>
      <c r="N15" s="60" t="s">
        <v>167</v>
      </c>
      <c r="O15" s="61" t="s">
        <v>136</v>
      </c>
      <c r="P15" s="63">
        <v>45413</v>
      </c>
      <c r="Q15" s="63">
        <v>45536</v>
      </c>
      <c r="R15" s="61" t="s">
        <v>179</v>
      </c>
      <c r="S15" s="60" t="s">
        <v>154</v>
      </c>
      <c r="T15" s="61" t="s">
        <v>136</v>
      </c>
      <c r="U15" s="61" t="s">
        <v>137</v>
      </c>
      <c r="V15" s="60"/>
      <c r="W15" s="61" t="s">
        <v>136</v>
      </c>
      <c r="X15" s="60"/>
      <c r="Y15" s="60"/>
      <c r="Z15" s="60"/>
    </row>
    <row r="16" spans="1:26" s="58" customFormat="1" ht="24" x14ac:dyDescent="0.25">
      <c r="A16" s="67" t="s">
        <v>110</v>
      </c>
      <c r="B16" s="65" t="s">
        <v>146</v>
      </c>
      <c r="C16" s="60"/>
      <c r="D16" s="60"/>
      <c r="E16" s="60"/>
      <c r="F16" s="60"/>
      <c r="G16" s="60"/>
      <c r="H16" s="60" t="s">
        <v>120</v>
      </c>
      <c r="I16" s="61" t="s">
        <v>136</v>
      </c>
      <c r="J16" s="61" t="s">
        <v>136</v>
      </c>
      <c r="K16" s="62">
        <f t="shared" si="0"/>
        <v>165032.29752066114</v>
      </c>
      <c r="L16" s="66">
        <v>199689.08</v>
      </c>
      <c r="M16" s="62">
        <f t="shared" si="1"/>
        <v>165032.29752066114</v>
      </c>
      <c r="N16" s="60" t="s">
        <v>167</v>
      </c>
      <c r="O16" s="61" t="s">
        <v>136</v>
      </c>
      <c r="P16" s="63">
        <v>45413</v>
      </c>
      <c r="Q16" s="63">
        <v>45536</v>
      </c>
      <c r="R16" s="61" t="s">
        <v>179</v>
      </c>
      <c r="S16" s="60" t="s">
        <v>154</v>
      </c>
      <c r="T16" s="61" t="s">
        <v>136</v>
      </c>
      <c r="U16" s="61" t="s">
        <v>137</v>
      </c>
      <c r="V16" s="60"/>
      <c r="W16" s="61" t="s">
        <v>136</v>
      </c>
      <c r="X16" s="60"/>
      <c r="Y16" s="60"/>
      <c r="Z16" s="60"/>
    </row>
    <row r="17" spans="1:26" s="58" customFormat="1" ht="24" x14ac:dyDescent="0.25">
      <c r="A17" s="67" t="s">
        <v>110</v>
      </c>
      <c r="B17" s="65" t="s">
        <v>147</v>
      </c>
      <c r="C17" s="60"/>
      <c r="D17" s="60"/>
      <c r="E17" s="60"/>
      <c r="F17" s="60"/>
      <c r="G17" s="60"/>
      <c r="H17" s="60" t="s">
        <v>120</v>
      </c>
      <c r="I17" s="61" t="s">
        <v>136</v>
      </c>
      <c r="J17" s="61" t="s">
        <v>137</v>
      </c>
      <c r="K17" s="62">
        <f t="shared" si="0"/>
        <v>1583599.2479338844</v>
      </c>
      <c r="L17" s="66">
        <v>1916155.09</v>
      </c>
      <c r="M17" s="62">
        <f t="shared" si="1"/>
        <v>1583599.2479338844</v>
      </c>
      <c r="N17" s="60" t="s">
        <v>167</v>
      </c>
      <c r="O17" s="61" t="s">
        <v>136</v>
      </c>
      <c r="P17" s="63">
        <v>45413</v>
      </c>
      <c r="Q17" s="63">
        <v>45536</v>
      </c>
      <c r="R17" s="61" t="s">
        <v>182</v>
      </c>
      <c r="S17" s="60" t="s">
        <v>154</v>
      </c>
      <c r="T17" s="61" t="s">
        <v>136</v>
      </c>
      <c r="U17" s="61" t="s">
        <v>137</v>
      </c>
      <c r="V17" s="60"/>
      <c r="W17" s="61" t="s">
        <v>136</v>
      </c>
      <c r="X17" s="60"/>
      <c r="Y17" s="60"/>
      <c r="Z17" s="60"/>
    </row>
    <row r="18" spans="1:26" s="58" customFormat="1" ht="12" x14ac:dyDescent="0.25">
      <c r="A18" s="67" t="s">
        <v>110</v>
      </c>
      <c r="B18" s="65" t="s">
        <v>148</v>
      </c>
      <c r="C18" s="60"/>
      <c r="D18" s="60"/>
      <c r="E18" s="60"/>
      <c r="F18" s="60"/>
      <c r="G18" s="60"/>
      <c r="H18" s="60" t="s">
        <v>120</v>
      </c>
      <c r="I18" s="61" t="s">
        <v>136</v>
      </c>
      <c r="J18" s="61" t="s">
        <v>136</v>
      </c>
      <c r="K18" s="62">
        <f t="shared" si="0"/>
        <v>1652892.561983471</v>
      </c>
      <c r="L18" s="66">
        <v>2000000</v>
      </c>
      <c r="M18" s="62">
        <f t="shared" si="1"/>
        <v>1652892.561983471</v>
      </c>
      <c r="N18" s="60" t="s">
        <v>167</v>
      </c>
      <c r="O18" s="61" t="s">
        <v>137</v>
      </c>
      <c r="P18" s="63">
        <v>45352</v>
      </c>
      <c r="Q18" s="63">
        <v>45505</v>
      </c>
      <c r="R18" s="61" t="s">
        <v>179</v>
      </c>
      <c r="S18" s="60" t="s">
        <v>154</v>
      </c>
      <c r="T18" s="61" t="s">
        <v>136</v>
      </c>
      <c r="U18" s="61" t="s">
        <v>137</v>
      </c>
      <c r="V18" s="60"/>
      <c r="W18" s="61" t="s">
        <v>136</v>
      </c>
      <c r="X18" s="60"/>
      <c r="Y18" s="60"/>
      <c r="Z18" s="60"/>
    </row>
    <row r="19" spans="1:26" s="58" customFormat="1" ht="24" x14ac:dyDescent="0.25">
      <c r="A19" s="67" t="s">
        <v>110</v>
      </c>
      <c r="B19" s="65" t="s">
        <v>149</v>
      </c>
      <c r="C19" s="60"/>
      <c r="D19" s="60"/>
      <c r="E19" s="60"/>
      <c r="F19" s="60"/>
      <c r="G19" s="60"/>
      <c r="H19" s="60" t="s">
        <v>120</v>
      </c>
      <c r="I19" s="61" t="s">
        <v>137</v>
      </c>
      <c r="J19" s="61" t="s">
        <v>137</v>
      </c>
      <c r="K19" s="62">
        <f t="shared" si="0"/>
        <v>4713170.9917355375</v>
      </c>
      <c r="L19" s="66">
        <v>5702936.9000000004</v>
      </c>
      <c r="M19" s="62">
        <f t="shared" si="1"/>
        <v>4713170.9917355375</v>
      </c>
      <c r="N19" s="60" t="s">
        <v>167</v>
      </c>
      <c r="O19" s="61" t="s">
        <v>136</v>
      </c>
      <c r="P19" s="63">
        <v>45413</v>
      </c>
      <c r="Q19" s="63">
        <v>45597</v>
      </c>
      <c r="R19" s="61" t="s">
        <v>183</v>
      </c>
      <c r="S19" s="60" t="s">
        <v>154</v>
      </c>
      <c r="T19" s="61" t="s">
        <v>136</v>
      </c>
      <c r="U19" s="61" t="s">
        <v>137</v>
      </c>
      <c r="V19" s="60"/>
      <c r="W19" s="61" t="s">
        <v>136</v>
      </c>
      <c r="X19" s="60"/>
      <c r="Y19" s="60"/>
      <c r="Z19" s="60"/>
    </row>
    <row r="20" spans="1:26" s="58" customFormat="1" ht="24.75" thickBot="1" x14ac:dyDescent="0.3">
      <c r="A20" s="67" t="s">
        <v>110</v>
      </c>
      <c r="B20" s="65" t="s">
        <v>150</v>
      </c>
      <c r="C20" s="60"/>
      <c r="D20" s="60"/>
      <c r="E20" s="60"/>
      <c r="F20" s="60"/>
      <c r="G20" s="60"/>
      <c r="H20" s="60" t="s">
        <v>120</v>
      </c>
      <c r="I20" s="61" t="s">
        <v>137</v>
      </c>
      <c r="J20" s="61" t="s">
        <v>137</v>
      </c>
      <c r="K20" s="62">
        <f t="shared" si="0"/>
        <v>5371900.8264462808</v>
      </c>
      <c r="L20" s="66">
        <v>6500000</v>
      </c>
      <c r="M20" s="62">
        <f t="shared" si="1"/>
        <v>5371900.8264462808</v>
      </c>
      <c r="N20" s="60" t="s">
        <v>167</v>
      </c>
      <c r="O20" s="61" t="s">
        <v>136</v>
      </c>
      <c r="P20" s="63">
        <v>45413</v>
      </c>
      <c r="Q20" s="63">
        <v>45597</v>
      </c>
      <c r="R20" s="61" t="s">
        <v>184</v>
      </c>
      <c r="S20" s="60" t="s">
        <v>154</v>
      </c>
      <c r="T20" s="61" t="s">
        <v>136</v>
      </c>
      <c r="U20" s="61" t="s">
        <v>137</v>
      </c>
      <c r="V20" s="60"/>
      <c r="W20" s="61" t="s">
        <v>136</v>
      </c>
      <c r="X20" s="60"/>
      <c r="Y20" s="60"/>
      <c r="Z20" s="60"/>
    </row>
    <row r="21" spans="1:26" s="58" customFormat="1" ht="72" x14ac:dyDescent="0.25">
      <c r="A21" s="64" t="s">
        <v>110</v>
      </c>
      <c r="B21" s="65" t="s">
        <v>171</v>
      </c>
      <c r="C21" s="68"/>
      <c r="D21" s="60"/>
      <c r="E21" s="60"/>
      <c r="F21" s="60"/>
      <c r="G21" s="60"/>
      <c r="H21" s="60" t="s">
        <v>123</v>
      </c>
      <c r="I21" s="61" t="s">
        <v>137</v>
      </c>
      <c r="J21" s="61" t="s">
        <v>137</v>
      </c>
      <c r="K21" s="62">
        <v>856282.96</v>
      </c>
      <c r="L21" s="62">
        <v>1036102.38</v>
      </c>
      <c r="M21" s="62">
        <v>934111.26</v>
      </c>
      <c r="N21" s="60" t="s">
        <v>167</v>
      </c>
      <c r="O21" s="60" t="s">
        <v>136</v>
      </c>
      <c r="P21" s="69">
        <v>45323</v>
      </c>
      <c r="Q21" s="69">
        <v>45536</v>
      </c>
      <c r="R21" s="61" t="s">
        <v>151</v>
      </c>
      <c r="S21" s="60" t="s">
        <v>155</v>
      </c>
      <c r="T21" s="61" t="s">
        <v>137</v>
      </c>
      <c r="U21" s="61" t="s">
        <v>137</v>
      </c>
      <c r="V21" s="60"/>
      <c r="W21" s="61" t="s">
        <v>136</v>
      </c>
      <c r="X21" s="60"/>
      <c r="Y21" s="60"/>
      <c r="Z21" s="60"/>
    </row>
    <row r="22" spans="1:26" s="58" customFormat="1" ht="24" x14ac:dyDescent="0.25">
      <c r="A22" s="67" t="s">
        <v>110</v>
      </c>
      <c r="B22" s="65" t="s">
        <v>172</v>
      </c>
      <c r="C22" s="68"/>
      <c r="D22" s="60"/>
      <c r="E22" s="60"/>
      <c r="F22" s="60"/>
      <c r="G22" s="60"/>
      <c r="H22" s="60" t="s">
        <v>120</v>
      </c>
      <c r="I22" s="61" t="s">
        <v>136</v>
      </c>
      <c r="J22" s="61" t="s">
        <v>136</v>
      </c>
      <c r="K22" s="70">
        <f>+L22/1.21</f>
        <v>109422.9917355372</v>
      </c>
      <c r="L22" s="62">
        <v>132401.82</v>
      </c>
      <c r="M22" s="70">
        <v>109422.99</v>
      </c>
      <c r="N22" s="60" t="s">
        <v>152</v>
      </c>
      <c r="O22" s="60" t="s">
        <v>136</v>
      </c>
      <c r="P22" s="69">
        <v>45352</v>
      </c>
      <c r="Q22" s="69">
        <v>45505</v>
      </c>
      <c r="R22" s="61" t="s">
        <v>153</v>
      </c>
      <c r="S22" s="60" t="s">
        <v>155</v>
      </c>
      <c r="T22" s="61" t="s">
        <v>136</v>
      </c>
      <c r="U22" s="61" t="s">
        <v>137</v>
      </c>
      <c r="V22" s="60"/>
      <c r="W22" s="61" t="s">
        <v>136</v>
      </c>
      <c r="X22" s="60"/>
      <c r="Y22" s="60"/>
      <c r="Z22" s="60"/>
    </row>
    <row r="23" spans="1:26" s="58" customFormat="1" ht="58.5" customHeight="1" thickBot="1" x14ac:dyDescent="0.3">
      <c r="A23" s="67" t="s">
        <v>110</v>
      </c>
      <c r="B23" s="65" t="s">
        <v>173</v>
      </c>
      <c r="C23" s="68" t="s">
        <v>156</v>
      </c>
      <c r="D23" s="60"/>
      <c r="E23" s="60"/>
      <c r="F23" s="60"/>
      <c r="G23" s="60"/>
      <c r="H23" s="60" t="s">
        <v>120</v>
      </c>
      <c r="I23" s="61" t="s">
        <v>136</v>
      </c>
      <c r="J23" s="61" t="s">
        <v>137</v>
      </c>
      <c r="K23" s="62">
        <f>2000000/1.21</f>
        <v>1652892.561983471</v>
      </c>
      <c r="L23" s="62">
        <v>2000000</v>
      </c>
      <c r="M23" s="62">
        <v>2000000</v>
      </c>
      <c r="N23" s="60" t="s">
        <v>152</v>
      </c>
      <c r="O23" s="60" t="s">
        <v>136</v>
      </c>
      <c r="P23" s="69">
        <v>45413</v>
      </c>
      <c r="Q23" s="71">
        <v>45536</v>
      </c>
      <c r="R23" s="61" t="s">
        <v>190</v>
      </c>
      <c r="S23" s="60" t="s">
        <v>155</v>
      </c>
      <c r="T23" s="61" t="s">
        <v>137</v>
      </c>
      <c r="U23" s="61" t="s">
        <v>137</v>
      </c>
      <c r="V23" s="60"/>
      <c r="W23" s="60" t="s">
        <v>136</v>
      </c>
      <c r="X23" s="60"/>
      <c r="Y23" s="60"/>
      <c r="Z23" s="60"/>
    </row>
    <row r="24" spans="1:26" s="58" customFormat="1" ht="39" customHeight="1" x14ac:dyDescent="0.25">
      <c r="A24" s="64" t="s">
        <v>110</v>
      </c>
      <c r="B24" s="65" t="s">
        <v>209</v>
      </c>
      <c r="C24" s="60"/>
      <c r="D24" s="68" t="s">
        <v>157</v>
      </c>
      <c r="E24" s="68" t="s">
        <v>158</v>
      </c>
      <c r="F24" s="60"/>
      <c r="G24" s="60"/>
      <c r="H24" s="60" t="s">
        <v>123</v>
      </c>
      <c r="I24" s="61" t="s">
        <v>159</v>
      </c>
      <c r="J24" s="61" t="s">
        <v>160</v>
      </c>
      <c r="K24" s="62">
        <v>90000</v>
      </c>
      <c r="L24" s="62">
        <v>108900</v>
      </c>
      <c r="M24" s="62">
        <v>90000</v>
      </c>
      <c r="N24" s="60" t="s">
        <v>152</v>
      </c>
      <c r="O24" s="60" t="s">
        <v>136</v>
      </c>
      <c r="P24" s="69">
        <v>45444</v>
      </c>
      <c r="Q24" s="69">
        <v>45474</v>
      </c>
      <c r="R24" s="61" t="s">
        <v>161</v>
      </c>
      <c r="S24" s="60" t="s">
        <v>163</v>
      </c>
      <c r="T24" s="61" t="s">
        <v>136</v>
      </c>
      <c r="U24" s="61" t="s">
        <v>137</v>
      </c>
      <c r="V24" s="60" t="s">
        <v>162</v>
      </c>
      <c r="W24" s="60" t="s">
        <v>136</v>
      </c>
      <c r="X24" s="60"/>
      <c r="Y24" s="60"/>
      <c r="Z24" s="60"/>
    </row>
    <row r="25" spans="1:26" s="58" customFormat="1" ht="36" x14ac:dyDescent="0.25">
      <c r="A25" s="67" t="s">
        <v>110</v>
      </c>
      <c r="B25" s="65" t="s">
        <v>210</v>
      </c>
      <c r="C25" s="60"/>
      <c r="D25" s="60"/>
      <c r="E25" s="60"/>
      <c r="F25" s="60"/>
      <c r="G25" s="60"/>
      <c r="H25" s="60" t="s">
        <v>124</v>
      </c>
      <c r="I25" s="61" t="s">
        <v>136</v>
      </c>
      <c r="J25" s="74" t="s">
        <v>137</v>
      </c>
      <c r="K25" s="62">
        <v>45000</v>
      </c>
      <c r="L25" s="62">
        <f>K25*1.21</f>
        <v>54450</v>
      </c>
      <c r="M25" s="62">
        <f>K25</f>
        <v>45000</v>
      </c>
      <c r="N25" s="60" t="s">
        <v>166</v>
      </c>
      <c r="O25" s="60" t="s">
        <v>136</v>
      </c>
      <c r="P25" s="69">
        <v>45474</v>
      </c>
      <c r="Q25" s="69">
        <v>45658</v>
      </c>
      <c r="R25" s="73" t="s">
        <v>185</v>
      </c>
      <c r="S25" s="60" t="s">
        <v>165</v>
      </c>
      <c r="T25" s="61" t="s">
        <v>136</v>
      </c>
      <c r="U25" s="61" t="s">
        <v>137</v>
      </c>
      <c r="V25" s="60"/>
      <c r="W25" s="60" t="s">
        <v>136</v>
      </c>
      <c r="X25" s="60"/>
      <c r="Y25" s="60"/>
      <c r="Z25" s="60"/>
    </row>
    <row r="26" spans="1:26" s="58" customFormat="1" ht="36" x14ac:dyDescent="0.25">
      <c r="A26" s="67" t="s">
        <v>110</v>
      </c>
      <c r="B26" s="65" t="s">
        <v>206</v>
      </c>
      <c r="C26" s="60"/>
      <c r="D26" s="60"/>
      <c r="E26" s="60"/>
      <c r="F26" s="60"/>
      <c r="G26" s="60"/>
      <c r="H26" s="60" t="s">
        <v>123</v>
      </c>
      <c r="I26" s="61" t="s">
        <v>137</v>
      </c>
      <c r="J26" s="61" t="s">
        <v>137</v>
      </c>
      <c r="K26" s="62">
        <f>L26/1.21</f>
        <v>768595.04132231406</v>
      </c>
      <c r="L26" s="62">
        <f>660000+270000</f>
        <v>930000</v>
      </c>
      <c r="M26" s="62">
        <f>K26</f>
        <v>768595.04132231406</v>
      </c>
      <c r="N26" s="60" t="s">
        <v>167</v>
      </c>
      <c r="O26" s="60" t="s">
        <v>137</v>
      </c>
      <c r="P26" s="69">
        <v>45474</v>
      </c>
      <c r="Q26" s="69">
        <v>45658</v>
      </c>
      <c r="R26" s="73" t="s">
        <v>186</v>
      </c>
      <c r="S26" s="60" t="s">
        <v>165</v>
      </c>
      <c r="T26" s="61" t="s">
        <v>136</v>
      </c>
      <c r="U26" s="61" t="s">
        <v>137</v>
      </c>
      <c r="V26" s="60"/>
      <c r="W26" s="60" t="s">
        <v>136</v>
      </c>
      <c r="X26" s="60"/>
      <c r="Y26" s="60"/>
      <c r="Z26" s="60"/>
    </row>
    <row r="27" spans="1:26" s="58" customFormat="1" ht="36" x14ac:dyDescent="0.25">
      <c r="A27" s="67" t="s">
        <v>110</v>
      </c>
      <c r="B27" s="65" t="s">
        <v>207</v>
      </c>
      <c r="C27" s="72"/>
      <c r="D27" s="60"/>
      <c r="E27" s="60"/>
      <c r="F27" s="60"/>
      <c r="G27" s="60"/>
      <c r="H27" s="60" t="s">
        <v>120</v>
      </c>
      <c r="I27" s="61" t="s">
        <v>136</v>
      </c>
      <c r="J27" s="61" t="s">
        <v>136</v>
      </c>
      <c r="K27" s="62">
        <v>60000</v>
      </c>
      <c r="L27" s="62">
        <f>K27*1.21</f>
        <v>72600</v>
      </c>
      <c r="M27" s="62">
        <f>K27</f>
        <v>60000</v>
      </c>
      <c r="N27" s="60" t="s">
        <v>166</v>
      </c>
      <c r="O27" s="60" t="s">
        <v>136</v>
      </c>
      <c r="P27" s="69">
        <v>45413</v>
      </c>
      <c r="Q27" s="69">
        <v>45474</v>
      </c>
      <c r="R27" s="73" t="s">
        <v>180</v>
      </c>
      <c r="S27" s="60" t="s">
        <v>165</v>
      </c>
      <c r="T27" s="61" t="s">
        <v>136</v>
      </c>
      <c r="U27" s="61" t="s">
        <v>137</v>
      </c>
      <c r="V27" s="60"/>
      <c r="W27" s="60" t="s">
        <v>137</v>
      </c>
      <c r="X27" s="62">
        <f>K27</f>
        <v>60000</v>
      </c>
      <c r="Y27" s="60"/>
      <c r="Z27" s="60" t="s">
        <v>168</v>
      </c>
    </row>
    <row r="28" spans="1:26" s="58" customFormat="1" ht="12" x14ac:dyDescent="0.25">
      <c r="A28" s="67"/>
      <c r="B28" s="65" t="s">
        <v>197</v>
      </c>
      <c r="C28" s="72"/>
      <c r="D28" s="60"/>
      <c r="E28" s="60"/>
      <c r="F28" s="60"/>
      <c r="G28" s="60"/>
      <c r="H28" s="60" t="s">
        <v>123</v>
      </c>
      <c r="I28" s="61" t="s">
        <v>136</v>
      </c>
      <c r="J28" s="61" t="s">
        <v>137</v>
      </c>
      <c r="K28" s="62">
        <v>58500</v>
      </c>
      <c r="L28" s="62">
        <f>K28*1.21</f>
        <v>70785</v>
      </c>
      <c r="M28" s="62">
        <f>K28</f>
        <v>58500</v>
      </c>
      <c r="N28" s="60" t="s">
        <v>152</v>
      </c>
      <c r="O28" s="60" t="s">
        <v>136</v>
      </c>
      <c r="P28" s="69">
        <v>45566</v>
      </c>
      <c r="Q28" s="69">
        <v>46722</v>
      </c>
      <c r="R28" s="73" t="s">
        <v>199</v>
      </c>
      <c r="S28" s="60" t="s">
        <v>198</v>
      </c>
      <c r="T28" s="61" t="s">
        <v>136</v>
      </c>
      <c r="U28" s="61" t="s">
        <v>137</v>
      </c>
      <c r="V28" s="60"/>
      <c r="W28" s="60" t="s">
        <v>136</v>
      </c>
      <c r="X28" s="62"/>
      <c r="Y28" s="60"/>
      <c r="Z28" s="60"/>
    </row>
    <row r="1048572" spans="6:6" ht="15.75" thickBot="1" x14ac:dyDescent="0.3"/>
    <row r="1048573" spans="6:6" x14ac:dyDescent="0.25">
      <c r="F1048573" s="2"/>
    </row>
  </sheetData>
  <mergeCells count="4">
    <mergeCell ref="A1:B1"/>
    <mergeCell ref="W2:Z2"/>
    <mergeCell ref="U2:V2"/>
    <mergeCell ref="C2:G2"/>
  </mergeCells>
  <dataValidations count="1">
    <dataValidation type="list" allowBlank="1" showInputMessage="1" showErrorMessage="1" sqref="Z8:Z27">
      <formula1>"Centro Especial de Empleo,Empresa de Inserción"</formula1>
    </dataValidation>
  </dataValidations>
  <pageMargins left="0.23622047244094491" right="0.23622047244094491" top="0.74803149606299213" bottom="0.74803149606299213" header="0.31496062992125984" footer="0.31496062992125984"/>
  <pageSetup paperSize="8" scale="39"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Hoja1!$A$1:$A$92</xm:f>
          </x14:formula1>
          <xm:sqref>A8:A20</xm:sqref>
        </x14:dataValidation>
        <x14:dataValidation type="list" allowBlank="1" showInputMessage="1" showErrorMessage="1">
          <x14:formula1>
            <xm:f>Hoja1!$B$1:$B$11</xm:f>
          </x14:formula1>
          <xm:sqref>H4:H20</xm:sqref>
        </x14:dataValidation>
        <x14:dataValidation type="list" allowBlank="1" showInputMessage="1" showErrorMessage="1">
          <x14:formula1>
            <xm:f>'H:\vtplageso\2.- Planificación y asesoramiento\PLANIFICACIÓN CONTRATACIÓN\Plan de contratacion 2024\[DGTrans Previsión Contratos 2024.xlsx]Hoja1'!#REF!</xm:f>
          </x14:formula1>
          <xm:sqref>H21:H23 A21:A23</xm:sqref>
        </x14:dataValidation>
        <x14:dataValidation type="list" allowBlank="1" showInputMessage="1" showErrorMessage="1">
          <x14:formula1>
            <xm:f>'H:\vtplageso\2.- Planificación y asesoramiento\PLANIFICACIÓN CONTRATACIÓN\Plan de contratacion 2024\[DGUrb Previsión Contratos 2024 - IUND.xlsx]Hoja1'!#REF!</xm:f>
          </x14:formula1>
          <xm:sqref>H24 A24 H28</xm:sqref>
        </x14:dataValidation>
        <x14:dataValidation type="list" allowBlank="1" showInputMessage="1" showErrorMessage="1">
          <x14:formula1>
            <xm:f>'H:\vtplageso\2.- Planificación y asesoramiento\PLANIFICACIÓN CONTRATACIÓN\Plan de contratacion 2024\[DGViv Previsión Contratos 2024 VIVIENDA SOCIAL.xlsx]Hoja1'!#REF!</xm:f>
          </x14:formula1>
          <xm:sqref>H25:H27 A25:A27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94"/>
  <sheetViews>
    <sheetView workbookViewId="0">
      <selection activeCell="C21" sqref="C21"/>
    </sheetView>
  </sheetViews>
  <sheetFormatPr baseColWidth="10" defaultRowHeight="15" x14ac:dyDescent="0.25"/>
  <cols>
    <col min="1" max="1" width="52.28515625" bestFit="1" customWidth="1"/>
    <col min="2" max="2" width="17.140625" bestFit="1" customWidth="1"/>
    <col min="3" max="3" width="17.28515625" customWidth="1"/>
  </cols>
  <sheetData>
    <row r="2" spans="1:2" x14ac:dyDescent="0.25">
      <c r="A2" s="10" t="s">
        <v>25</v>
      </c>
      <c r="B2" s="27" t="s">
        <v>120</v>
      </c>
    </row>
    <row r="3" spans="1:2" x14ac:dyDescent="0.25">
      <c r="A3" s="25" t="s">
        <v>26</v>
      </c>
      <c r="B3" s="27" t="s">
        <v>123</v>
      </c>
    </row>
    <row r="4" spans="1:2" x14ac:dyDescent="0.25">
      <c r="A4" s="12" t="s">
        <v>27</v>
      </c>
      <c r="B4" s="27" t="s">
        <v>124</v>
      </c>
    </row>
    <row r="5" spans="1:2" x14ac:dyDescent="0.25">
      <c r="A5" s="12" t="s">
        <v>28</v>
      </c>
      <c r="B5" s="27" t="s">
        <v>118</v>
      </c>
    </row>
    <row r="6" spans="1:2" x14ac:dyDescent="0.25">
      <c r="A6" s="12" t="s">
        <v>29</v>
      </c>
      <c r="B6" s="27" t="s">
        <v>117</v>
      </c>
    </row>
    <row r="7" spans="1:2" x14ac:dyDescent="0.25">
      <c r="A7" s="13" t="s">
        <v>30</v>
      </c>
      <c r="B7" s="26" t="s">
        <v>116</v>
      </c>
    </row>
    <row r="8" spans="1:2" x14ac:dyDescent="0.25">
      <c r="A8" s="11" t="s">
        <v>31</v>
      </c>
      <c r="B8" s="27" t="s">
        <v>122</v>
      </c>
    </row>
    <row r="9" spans="1:2" x14ac:dyDescent="0.25">
      <c r="A9" s="13" t="s">
        <v>32</v>
      </c>
      <c r="B9" s="28" t="s">
        <v>119</v>
      </c>
    </row>
    <row r="10" spans="1:2" x14ac:dyDescent="0.25">
      <c r="A10" s="12" t="s">
        <v>33</v>
      </c>
      <c r="B10" s="27" t="s">
        <v>121</v>
      </c>
    </row>
    <row r="11" spans="1:2" x14ac:dyDescent="0.25">
      <c r="A11" s="12" t="s">
        <v>34</v>
      </c>
      <c r="B11" s="27" t="s">
        <v>125</v>
      </c>
    </row>
    <row r="12" spans="1:2" x14ac:dyDescent="0.25">
      <c r="A12" s="14" t="s">
        <v>35</v>
      </c>
    </row>
    <row r="13" spans="1:2" x14ac:dyDescent="0.25">
      <c r="A13" s="15" t="s">
        <v>36</v>
      </c>
    </row>
    <row r="14" spans="1:2" x14ac:dyDescent="0.25">
      <c r="A14" s="15" t="s">
        <v>37</v>
      </c>
    </row>
    <row r="15" spans="1:2" x14ac:dyDescent="0.25">
      <c r="A15" s="10" t="s">
        <v>38</v>
      </c>
    </row>
    <row r="16" spans="1:2" x14ac:dyDescent="0.25">
      <c r="A16" s="16" t="s">
        <v>39</v>
      </c>
    </row>
    <row r="17" spans="1:1" x14ac:dyDescent="0.25">
      <c r="A17" s="16" t="s">
        <v>40</v>
      </c>
    </row>
    <row r="18" spans="1:1" x14ac:dyDescent="0.25">
      <c r="A18" s="10" t="s">
        <v>41</v>
      </c>
    </row>
    <row r="19" spans="1:1" x14ac:dyDescent="0.25">
      <c r="A19" s="16" t="s">
        <v>42</v>
      </c>
    </row>
    <row r="20" spans="1:1" x14ac:dyDescent="0.25">
      <c r="A20" s="10" t="s">
        <v>43</v>
      </c>
    </row>
    <row r="21" spans="1:1" x14ac:dyDescent="0.25">
      <c r="A21" s="16" t="s">
        <v>44</v>
      </c>
    </row>
    <row r="22" spans="1:1" x14ac:dyDescent="0.25">
      <c r="A22" s="17" t="s">
        <v>45</v>
      </c>
    </row>
    <row r="23" spans="1:1" x14ac:dyDescent="0.25">
      <c r="A23" s="12" t="s">
        <v>46</v>
      </c>
    </row>
    <row r="24" spans="1:1" x14ac:dyDescent="0.25">
      <c r="A24" s="18" t="s">
        <v>108</v>
      </c>
    </row>
    <row r="25" spans="1:1" x14ac:dyDescent="0.25">
      <c r="A25" s="18" t="s">
        <v>113</v>
      </c>
    </row>
    <row r="26" spans="1:1" x14ac:dyDescent="0.25">
      <c r="A26" s="18" t="s">
        <v>114</v>
      </c>
    </row>
    <row r="27" spans="1:1" x14ac:dyDescent="0.25">
      <c r="A27" s="18" t="s">
        <v>111</v>
      </c>
    </row>
    <row r="28" spans="1:1" x14ac:dyDescent="0.25">
      <c r="A28" s="18" t="s">
        <v>112</v>
      </c>
    </row>
    <row r="29" spans="1:1" x14ac:dyDescent="0.25">
      <c r="A29" s="18" t="s">
        <v>110</v>
      </c>
    </row>
    <row r="30" spans="1:1" x14ac:dyDescent="0.25">
      <c r="A30" s="18" t="s">
        <v>47</v>
      </c>
    </row>
    <row r="31" spans="1:1" x14ac:dyDescent="0.25">
      <c r="A31" s="18" t="s">
        <v>115</v>
      </c>
    </row>
    <row r="32" spans="1:1" x14ac:dyDescent="0.25">
      <c r="A32" s="24" t="s">
        <v>109</v>
      </c>
    </row>
    <row r="33" spans="1:1" x14ac:dyDescent="0.25">
      <c r="A33" s="24" t="s">
        <v>48</v>
      </c>
    </row>
    <row r="34" spans="1:1" x14ac:dyDescent="0.25">
      <c r="A34" s="12" t="s">
        <v>49</v>
      </c>
    </row>
    <row r="35" spans="1:1" x14ac:dyDescent="0.25">
      <c r="A35" s="18" t="s">
        <v>50</v>
      </c>
    </row>
    <row r="36" spans="1:1" x14ac:dyDescent="0.25">
      <c r="A36" s="19" t="s">
        <v>51</v>
      </c>
    </row>
    <row r="37" spans="1:1" x14ac:dyDescent="0.25">
      <c r="A37" s="20" t="s">
        <v>52</v>
      </c>
    </row>
    <row r="38" spans="1:1" x14ac:dyDescent="0.25">
      <c r="A38" s="19" t="s">
        <v>53</v>
      </c>
    </row>
    <row r="39" spans="1:1" x14ac:dyDescent="0.25">
      <c r="A39" s="20" t="s">
        <v>54</v>
      </c>
    </row>
    <row r="40" spans="1:1" x14ac:dyDescent="0.25">
      <c r="A40" s="19" t="s">
        <v>55</v>
      </c>
    </row>
    <row r="41" spans="1:1" x14ac:dyDescent="0.25">
      <c r="A41" s="21" t="s">
        <v>56</v>
      </c>
    </row>
    <row r="42" spans="1:1" x14ac:dyDescent="0.25">
      <c r="A42" s="20" t="s">
        <v>57</v>
      </c>
    </row>
    <row r="43" spans="1:1" x14ac:dyDescent="0.25">
      <c r="A43" s="19" t="s">
        <v>58</v>
      </c>
    </row>
    <row r="44" spans="1:1" x14ac:dyDescent="0.25">
      <c r="A44" s="19" t="s">
        <v>59</v>
      </c>
    </row>
    <row r="45" spans="1:1" x14ac:dyDescent="0.25">
      <c r="A45" s="19" t="s">
        <v>60</v>
      </c>
    </row>
    <row r="46" spans="1:1" x14ac:dyDescent="0.25">
      <c r="A46" s="19" t="s">
        <v>61</v>
      </c>
    </row>
    <row r="47" spans="1:1" x14ac:dyDescent="0.25">
      <c r="A47" s="19" t="s">
        <v>62</v>
      </c>
    </row>
    <row r="48" spans="1:1" x14ac:dyDescent="0.25">
      <c r="A48" s="20" t="s">
        <v>63</v>
      </c>
    </row>
    <row r="49" spans="1:4" x14ac:dyDescent="0.25">
      <c r="A49" s="20" t="s">
        <v>64</v>
      </c>
    </row>
    <row r="50" spans="1:4" x14ac:dyDescent="0.25">
      <c r="A50" s="19" t="s">
        <v>65</v>
      </c>
    </row>
    <row r="51" spans="1:4" x14ac:dyDescent="0.25">
      <c r="A51" s="20" t="s">
        <v>66</v>
      </c>
    </row>
    <row r="52" spans="1:4" x14ac:dyDescent="0.25">
      <c r="A52" s="20" t="s">
        <v>67</v>
      </c>
    </row>
    <row r="53" spans="1:4" x14ac:dyDescent="0.25">
      <c r="A53" s="19" t="s">
        <v>68</v>
      </c>
    </row>
    <row r="54" spans="1:4" x14ac:dyDescent="0.25">
      <c r="A54" s="19" t="s">
        <v>69</v>
      </c>
    </row>
    <row r="55" spans="1:4" x14ac:dyDescent="0.25">
      <c r="A55" s="20" t="s">
        <v>70</v>
      </c>
    </row>
    <row r="56" spans="1:4" x14ac:dyDescent="0.25">
      <c r="A56" s="19" t="s">
        <v>71</v>
      </c>
    </row>
    <row r="57" spans="1:4" x14ac:dyDescent="0.25">
      <c r="A57" s="12" t="s">
        <v>72</v>
      </c>
    </row>
    <row r="58" spans="1:4" x14ac:dyDescent="0.25">
      <c r="A58" s="12" t="s">
        <v>73</v>
      </c>
    </row>
    <row r="59" spans="1:4" x14ac:dyDescent="0.25">
      <c r="A59" s="18" t="s">
        <v>74</v>
      </c>
    </row>
    <row r="60" spans="1:4" x14ac:dyDescent="0.25">
      <c r="A60" s="13" t="s">
        <v>75</v>
      </c>
      <c r="C60" s="27"/>
    </row>
    <row r="61" spans="1:4" x14ac:dyDescent="0.25">
      <c r="A61" s="22" t="s">
        <v>76</v>
      </c>
      <c r="C61" s="27"/>
    </row>
    <row r="62" spans="1:4" x14ac:dyDescent="0.25">
      <c r="A62" s="11" t="s">
        <v>77</v>
      </c>
      <c r="C62" s="27"/>
    </row>
    <row r="63" spans="1:4" x14ac:dyDescent="0.25">
      <c r="A63" s="13" t="s">
        <v>78</v>
      </c>
      <c r="C63" s="27"/>
    </row>
    <row r="64" spans="1:4" x14ac:dyDescent="0.25">
      <c r="A64" s="22" t="s">
        <v>79</v>
      </c>
      <c r="C64" s="27"/>
      <c r="D64" s="27"/>
    </row>
    <row r="65" spans="1:3" x14ac:dyDescent="0.25">
      <c r="A65" s="22" t="s">
        <v>80</v>
      </c>
      <c r="C65" s="26"/>
    </row>
    <row r="66" spans="1:3" x14ac:dyDescent="0.25">
      <c r="A66" s="22" t="s">
        <v>81</v>
      </c>
      <c r="C66" s="27"/>
    </row>
    <row r="67" spans="1:3" x14ac:dyDescent="0.25">
      <c r="A67" s="13" t="s">
        <v>82</v>
      </c>
      <c r="C67" s="28"/>
    </row>
    <row r="68" spans="1:3" x14ac:dyDescent="0.25">
      <c r="A68" s="11" t="s">
        <v>83</v>
      </c>
      <c r="C68" s="27"/>
    </row>
    <row r="69" spans="1:3" x14ac:dyDescent="0.25">
      <c r="A69" s="12" t="s">
        <v>84</v>
      </c>
      <c r="C69" s="27"/>
    </row>
    <row r="70" spans="1:3" x14ac:dyDescent="0.25">
      <c r="A70" s="12" t="s">
        <v>85</v>
      </c>
    </row>
    <row r="71" spans="1:3" x14ac:dyDescent="0.25">
      <c r="A71" s="12" t="s">
        <v>86</v>
      </c>
    </row>
    <row r="72" spans="1:3" x14ac:dyDescent="0.25">
      <c r="A72" s="15" t="s">
        <v>87</v>
      </c>
    </row>
    <row r="73" spans="1:3" x14ac:dyDescent="0.25">
      <c r="A73" s="12" t="s">
        <v>88</v>
      </c>
    </row>
    <row r="74" spans="1:3" x14ac:dyDescent="0.25">
      <c r="A74" s="12" t="s">
        <v>89</v>
      </c>
    </row>
    <row r="75" spans="1:3" x14ac:dyDescent="0.25">
      <c r="A75" s="22" t="s">
        <v>90</v>
      </c>
    </row>
    <row r="76" spans="1:3" x14ac:dyDescent="0.25">
      <c r="A76" s="22" t="s">
        <v>91</v>
      </c>
    </row>
    <row r="77" spans="1:3" x14ac:dyDescent="0.25">
      <c r="A77" s="22" t="s">
        <v>92</v>
      </c>
    </row>
    <row r="78" spans="1:3" x14ac:dyDescent="0.25">
      <c r="A78" s="22" t="s">
        <v>93</v>
      </c>
    </row>
    <row r="79" spans="1:3" x14ac:dyDescent="0.25">
      <c r="A79" s="22" t="s">
        <v>94</v>
      </c>
    </row>
    <row r="80" spans="1:3" x14ac:dyDescent="0.25">
      <c r="A80" s="22" t="s">
        <v>95</v>
      </c>
    </row>
    <row r="81" spans="1:1" x14ac:dyDescent="0.25">
      <c r="A81" s="22" t="s">
        <v>96</v>
      </c>
    </row>
    <row r="82" spans="1:1" x14ac:dyDescent="0.25">
      <c r="A82" s="22" t="s">
        <v>97</v>
      </c>
    </row>
    <row r="83" spans="1:1" x14ac:dyDescent="0.25">
      <c r="A83" s="22" t="s">
        <v>98</v>
      </c>
    </row>
    <row r="84" spans="1:1" x14ac:dyDescent="0.25">
      <c r="A84" s="22" t="s">
        <v>99</v>
      </c>
    </row>
    <row r="85" spans="1:1" x14ac:dyDescent="0.25">
      <c r="A85" s="22" t="s">
        <v>100</v>
      </c>
    </row>
    <row r="86" spans="1:1" x14ac:dyDescent="0.25">
      <c r="A86" s="12" t="s">
        <v>101</v>
      </c>
    </row>
    <row r="87" spans="1:1" x14ac:dyDescent="0.25">
      <c r="A87" s="12" t="s">
        <v>102</v>
      </c>
    </row>
    <row r="88" spans="1:1" x14ac:dyDescent="0.25">
      <c r="A88" s="12" t="s">
        <v>103</v>
      </c>
    </row>
    <row r="89" spans="1:1" x14ac:dyDescent="0.25">
      <c r="A89" s="12" t="s">
        <v>104</v>
      </c>
    </row>
    <row r="90" spans="1:1" x14ac:dyDescent="0.25">
      <c r="A90" s="12" t="s">
        <v>105</v>
      </c>
    </row>
    <row r="91" spans="1:1" x14ac:dyDescent="0.25">
      <c r="A91" s="12" t="s">
        <v>106</v>
      </c>
    </row>
    <row r="92" spans="1:1" x14ac:dyDescent="0.25">
      <c r="A92" s="12" t="s">
        <v>107</v>
      </c>
    </row>
    <row r="93" spans="1:1" x14ac:dyDescent="0.25">
      <c r="A93" s="3"/>
    </row>
    <row r="94" spans="1:1" x14ac:dyDescent="0.25">
      <c r="A94" s="23"/>
    </row>
  </sheetData>
  <sortState ref="A1:A94">
    <sortCondition ref="A1:A9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Encargos MP</vt:lpstr>
      <vt:lpstr>Previsión Reservados 2024</vt:lpstr>
      <vt:lpstr>Previsión Contratos 2024</vt:lpstr>
      <vt:lpstr>Hoja1</vt:lpstr>
      <vt:lpstr>'Previsión Contratos 2024'!Área_de_impresión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Previsión contratos - Plan anual contratación Departamento de Fomento, Vivienda, Movilidad y Logística para 2024.</dc:title>
  <dc:creator>DGA</dc:creator>
  <cp:lastModifiedBy>Administrador</cp:lastModifiedBy>
  <cp:lastPrinted>2024-02-29T09:39:32Z</cp:lastPrinted>
  <dcterms:created xsi:type="dcterms:W3CDTF">2023-12-04T08:32:29Z</dcterms:created>
  <dcterms:modified xsi:type="dcterms:W3CDTF">2024-03-13T11:06:04Z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Anexo Of Contratacion FOM Plan Contratacion 2024.xlsx</vt:lpwstr>
  </property>
</Properties>
</file>